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E05A64-6461-41CD-B2E8-57CDBD7A40E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8" i="1" l="1"/>
  <c r="G98" i="1"/>
  <c r="J7" i="1" l="1"/>
  <c r="J13" i="1" s="1"/>
  <c r="H7" i="1"/>
  <c r="H13" i="1" s="1"/>
  <c r="G7" i="1"/>
  <c r="G13" i="1" s="1"/>
  <c r="I13" i="1"/>
  <c r="F13" i="1"/>
  <c r="L13" i="1"/>
  <c r="F23" i="1"/>
  <c r="G23" i="1"/>
  <c r="A24" i="1"/>
  <c r="B24" i="1"/>
  <c r="I23" i="1"/>
  <c r="H23" i="1"/>
  <c r="G24" i="1" l="1"/>
  <c r="F24" i="1"/>
  <c r="I24" i="1"/>
  <c r="H24" i="1"/>
  <c r="J23" i="1"/>
  <c r="J24" i="1" s="1"/>
  <c r="L23" i="1"/>
  <c r="L24" i="1" s="1"/>
  <c r="B189" i="1" l="1"/>
  <c r="A189" i="1"/>
  <c r="L188" i="1"/>
  <c r="J188" i="1"/>
  <c r="I188" i="1"/>
  <c r="H188" i="1"/>
  <c r="G188" i="1"/>
  <c r="F188" i="1"/>
  <c r="B179" i="1"/>
  <c r="A179" i="1"/>
  <c r="L178" i="1"/>
  <c r="J178" i="1"/>
  <c r="I178" i="1"/>
  <c r="H178" i="1"/>
  <c r="G178" i="1"/>
  <c r="F178" i="1"/>
  <c r="B170" i="1"/>
  <c r="A170" i="1"/>
  <c r="L169" i="1"/>
  <c r="J169" i="1"/>
  <c r="I169" i="1"/>
  <c r="H169" i="1"/>
  <c r="G169" i="1"/>
  <c r="F169" i="1"/>
  <c r="B161" i="1"/>
  <c r="A161" i="1"/>
  <c r="L160" i="1"/>
  <c r="J160" i="1"/>
  <c r="I160" i="1"/>
  <c r="H160" i="1"/>
  <c r="H170" i="1" s="1"/>
  <c r="G160" i="1"/>
  <c r="F160" i="1"/>
  <c r="B152" i="1"/>
  <c r="A152" i="1"/>
  <c r="L151" i="1"/>
  <c r="J151" i="1"/>
  <c r="I151" i="1"/>
  <c r="H151" i="1"/>
  <c r="G151" i="1"/>
  <c r="F151" i="1"/>
  <c r="B142" i="1"/>
  <c r="A142" i="1"/>
  <c r="L141" i="1"/>
  <c r="L152" i="1" s="1"/>
  <c r="J141" i="1"/>
  <c r="I141" i="1"/>
  <c r="H141" i="1"/>
  <c r="H152" i="1" s="1"/>
  <c r="G141" i="1"/>
  <c r="F141" i="1"/>
  <c r="B133" i="1"/>
  <c r="A133" i="1"/>
  <c r="L132" i="1"/>
  <c r="J132" i="1"/>
  <c r="I132" i="1"/>
  <c r="H132" i="1"/>
  <c r="G132" i="1"/>
  <c r="F132" i="1"/>
  <c r="B124" i="1"/>
  <c r="A124" i="1"/>
  <c r="L123" i="1"/>
  <c r="L133" i="1" s="1"/>
  <c r="J123" i="1"/>
  <c r="I123" i="1"/>
  <c r="H123" i="1"/>
  <c r="G123" i="1"/>
  <c r="F123" i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I104" i="1"/>
  <c r="H104" i="1"/>
  <c r="G104" i="1"/>
  <c r="F104" i="1"/>
  <c r="B96" i="1"/>
  <c r="A96" i="1"/>
  <c r="L95" i="1"/>
  <c r="J95" i="1"/>
  <c r="I95" i="1"/>
  <c r="H95" i="1"/>
  <c r="G95" i="1"/>
  <c r="F95" i="1"/>
  <c r="B87" i="1"/>
  <c r="A87" i="1"/>
  <c r="L86" i="1"/>
  <c r="J86" i="1"/>
  <c r="I86" i="1"/>
  <c r="H86" i="1"/>
  <c r="H96" i="1" s="1"/>
  <c r="G86" i="1"/>
  <c r="F86" i="1"/>
  <c r="B78" i="1"/>
  <c r="A78" i="1"/>
  <c r="L77" i="1"/>
  <c r="J77" i="1"/>
  <c r="I77" i="1"/>
  <c r="H77" i="1"/>
  <c r="G77" i="1"/>
  <c r="F77" i="1"/>
  <c r="B69" i="1"/>
  <c r="A69" i="1"/>
  <c r="L68" i="1"/>
  <c r="J68" i="1"/>
  <c r="I68" i="1"/>
  <c r="I78" i="1" s="1"/>
  <c r="H68" i="1"/>
  <c r="H78" i="1" s="1"/>
  <c r="G68" i="1"/>
  <c r="F68" i="1"/>
  <c r="B60" i="1"/>
  <c r="A60" i="1"/>
  <c r="L59" i="1"/>
  <c r="J59" i="1"/>
  <c r="I59" i="1"/>
  <c r="H59" i="1"/>
  <c r="G59" i="1"/>
  <c r="F59" i="1"/>
  <c r="B51" i="1"/>
  <c r="A51" i="1"/>
  <c r="L50" i="1"/>
  <c r="J50" i="1"/>
  <c r="I50" i="1"/>
  <c r="H50" i="1"/>
  <c r="H60" i="1" s="1"/>
  <c r="G50" i="1"/>
  <c r="F50" i="1"/>
  <c r="B42" i="1"/>
  <c r="A42" i="1"/>
  <c r="L41" i="1"/>
  <c r="J41" i="1"/>
  <c r="I41" i="1"/>
  <c r="H41" i="1"/>
  <c r="G41" i="1"/>
  <c r="F41" i="1"/>
  <c r="B33" i="1"/>
  <c r="A33" i="1"/>
  <c r="L32" i="1"/>
  <c r="J32" i="1"/>
  <c r="J42" i="1" s="1"/>
  <c r="I32" i="1"/>
  <c r="H32" i="1"/>
  <c r="G32" i="1"/>
  <c r="F32" i="1"/>
  <c r="B14" i="1"/>
  <c r="A14" i="1"/>
  <c r="G170" i="1" l="1"/>
  <c r="J115" i="1"/>
  <c r="G60" i="1"/>
  <c r="F189" i="1"/>
  <c r="L170" i="1"/>
  <c r="J133" i="1"/>
  <c r="L78" i="1"/>
  <c r="L60" i="1"/>
  <c r="J60" i="1"/>
  <c r="L189" i="1"/>
  <c r="H189" i="1"/>
  <c r="G189" i="1"/>
  <c r="I189" i="1"/>
  <c r="J189" i="1"/>
  <c r="I170" i="1"/>
  <c r="J170" i="1"/>
  <c r="I152" i="1"/>
  <c r="F152" i="1"/>
  <c r="G152" i="1"/>
  <c r="J152" i="1"/>
  <c r="H133" i="1"/>
  <c r="I133" i="1"/>
  <c r="G133" i="1"/>
  <c r="I115" i="1"/>
  <c r="G115" i="1"/>
  <c r="F115" i="1"/>
  <c r="J96" i="1"/>
  <c r="G96" i="1"/>
  <c r="F96" i="1"/>
  <c r="L96" i="1"/>
  <c r="I96" i="1"/>
  <c r="F170" i="1"/>
  <c r="F133" i="1"/>
  <c r="H115" i="1"/>
  <c r="F78" i="1"/>
  <c r="G78" i="1"/>
  <c r="J78" i="1"/>
  <c r="I60" i="1"/>
  <c r="F60" i="1"/>
  <c r="F42" i="1"/>
  <c r="L42" i="1"/>
  <c r="I42" i="1"/>
  <c r="H42" i="1"/>
  <c r="G42" i="1"/>
  <c r="L190" i="1" l="1"/>
  <c r="J190" i="1"/>
  <c r="F190" i="1"/>
  <c r="I190" i="1"/>
  <c r="H190" i="1"/>
  <c r="G190" i="1"/>
</calcChain>
</file>

<file path=xl/sharedStrings.xml><?xml version="1.0" encoding="utf-8"?>
<sst xmlns="http://schemas.openxmlformats.org/spreadsheetml/2006/main" count="291" uniqueCount="103">
  <si>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</si>
  <si>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</si>
  <si>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</si>
  <si>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</si>
  <si>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</si>
  <si>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</si>
  <si>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</si>
  <si>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</si>
  <si>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</si>
  <si>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</si>
  <si>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</si>
  <si>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</si>
  <si>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</si>
  <si>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</si>
  <si>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</si>
  <si>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</si>
  <si>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</si>
  <si>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</si>
  <si>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</si>
  <si>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</si>
  <si>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</si>
  <si>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</si>
  <si>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</si>
  <si>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</si>
  <si>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</si>
  <si>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</si>
  <si>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</si>
  <si>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</si>
  <si>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</si>
  <si>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</si>
  <si>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</si>
  <si>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</si>
  <si>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</si>
  <si>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</si>
  <si>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</si>
  <si>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</si>
  <si>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</si>
  <si>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</si>
  <si>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</si>
  <si>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Картофельное пюре</t>
  </si>
  <si>
    <t>Хлеб ржаной</t>
  </si>
  <si>
    <t>Кофейный напиток с молоком</t>
  </si>
  <si>
    <t>Каша гречневая рассыпчатая</t>
  </si>
  <si>
    <t xml:space="preserve">Салат из моркови </t>
  </si>
  <si>
    <t>Макароны отварные</t>
  </si>
  <si>
    <t>директор</t>
  </si>
  <si>
    <t>Макароны отварные с сыром</t>
  </si>
  <si>
    <t>Бутерброд с маслом</t>
  </si>
  <si>
    <t>Чай с сахаром</t>
  </si>
  <si>
    <t>Горошек зеленый консервир. //
Помидор свежий</t>
  </si>
  <si>
    <t>Рис отварной</t>
  </si>
  <si>
    <t>Каша рисовая молочная</t>
  </si>
  <si>
    <t>Мясо тушеное с луком</t>
  </si>
  <si>
    <t>Компот из сухофруктов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</si>
  <si>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</si>
  <si>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</si>
  <si>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</si>
  <si>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</si>
  <si>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</si>
  <si>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</si>
  <si>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Компот из яблок свежих</t>
  </si>
  <si>
    <t>Каша гречневая с молоком</t>
  </si>
  <si>
    <t>Яйцо отварное</t>
  </si>
  <si>
    <t>Йогурт</t>
  </si>
  <si>
    <t>Огурец соленый //
Огурец свежий</t>
  </si>
  <si>
    <t>Суп рыбный</t>
  </si>
  <si>
    <t>Компот из свежих фруктов</t>
  </si>
  <si>
    <t>Каша "Дружба" молочная</t>
  </si>
  <si>
    <t>107.3</t>
  </si>
  <si>
    <t>Борщ на мясном бульоне со сметаной</t>
  </si>
  <si>
    <t>Котлета рубленая из птицы</t>
  </si>
  <si>
    <t>Каша пшенная</t>
  </si>
  <si>
    <t>Бутерброд с маслом и сыром</t>
  </si>
  <si>
    <t>Чай с молоком</t>
  </si>
  <si>
    <t>1, 3</t>
  </si>
  <si>
    <t>Салат из квашеной капусты //
Огурец свежий</t>
  </si>
  <si>
    <t>Котлета домашняя с соусом</t>
  </si>
  <si>
    <t>Пудинг из творога запеченый</t>
  </si>
  <si>
    <t>Соус молочный сладкий</t>
  </si>
  <si>
    <t>Горошек зеленый конс. //
Помидор свежий</t>
  </si>
  <si>
    <t>Поджарка из рыбы</t>
  </si>
  <si>
    <t>Борщ со сметаной и мясом</t>
  </si>
  <si>
    <t>Рагу из овощей с курицей</t>
  </si>
  <si>
    <t>Бутерброд с джемом</t>
  </si>
  <si>
    <t>Икра кабачковая</t>
  </si>
  <si>
    <t xml:space="preserve">Суп гороховый с мясом </t>
  </si>
  <si>
    <t>7-12 лет</t>
  </si>
  <si>
    <t>Гуляш из куриной грудки</t>
  </si>
  <si>
    <t>Снежок</t>
  </si>
  <si>
    <t xml:space="preserve">Щи из свежей капусты с мясом </t>
  </si>
  <si>
    <t>Омлет</t>
  </si>
  <si>
    <t>Рагу овощное с сердцем</t>
  </si>
  <si>
    <t>Печень тушеная в соусе</t>
  </si>
  <si>
    <t>Каша геркулесовая молочная</t>
  </si>
  <si>
    <t>Рыбная котлета</t>
  </si>
  <si>
    <t>Яблоко/апельсин</t>
  </si>
  <si>
    <t>Рассольник ленинградский с мясом и сметаной</t>
  </si>
  <si>
    <t>Печенье/вафли</t>
  </si>
  <si>
    <t>Хлеб</t>
  </si>
  <si>
    <t>Суп из овощной с мясом</t>
  </si>
  <si>
    <t>Щи из свежей капусты с мясом</t>
  </si>
  <si>
    <t>МБОУ СОШ №2  г. Петушки</t>
  </si>
  <si>
    <t>Лещенкова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</si>
</sst>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0" fontId="13" fillId="0" borderId="0"/>
    <xf numFmtId="0" fontId="2" fillId="0" borderId="0"/>
  </cellStyleXfs>
  <cellXfs count="10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14" fillId="4" borderId="2" xfId="1" applyNumberFormat="1" applyFont="1" applyFill="1" applyBorder="1" applyAlignment="1">
      <alignment horizontal="left" vertical="center" wrapText="1"/>
    </xf>
    <xf numFmtId="1" fontId="14" fillId="4" borderId="2" xfId="1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4" fontId="14" fillId="4" borderId="2" xfId="1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2" fontId="14" fillId="4" borderId="2" xfId="2" applyNumberFormat="1" applyFont="1" applyFill="1" applyBorder="1" applyAlignment="1">
      <alignment horizontal="center" vertical="center"/>
    </xf>
    <xf numFmtId="2" fontId="14" fillId="4" borderId="2" xfId="3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/>
    </xf>
    <xf numFmtId="0" fontId="14" fillId="5" borderId="2" xfId="1" applyNumberFormat="1" applyFont="1" applyFill="1" applyBorder="1" applyAlignment="1">
      <alignment horizontal="left" vertical="center" wrapText="1"/>
    </xf>
    <xf numFmtId="1" fontId="14" fillId="5" borderId="2" xfId="1" applyNumberFormat="1" applyFont="1" applyFill="1" applyBorder="1" applyAlignment="1">
      <alignment horizontal="center" vertical="center"/>
    </xf>
    <xf numFmtId="2" fontId="14" fillId="5" borderId="2" xfId="2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2" fontId="14" fillId="5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/>
    <xf numFmtId="0" fontId="0" fillId="4" borderId="4" xfId="0" applyFill="1" applyBorder="1"/>
    <xf numFmtId="0" fontId="4" fillId="3" borderId="4" xfId="0" applyFont="1" applyFill="1" applyBorder="1" applyAlignment="1">
      <alignment horizontal="center"/>
    </xf>
    <xf numFmtId="0" fontId="4" fillId="3" borderId="23" xfId="0" applyFont="1" applyFill="1" applyBorder="1" applyAlignment="1">
      <alignment vertical="top" wrapText="1"/>
    </xf>
    <xf numFmtId="0" fontId="4" fillId="3" borderId="23" xfId="0" applyFont="1" applyFill="1" applyBorder="1" applyAlignment="1">
      <alignment horizontal="center" vertical="top" wrapText="1"/>
    </xf>
    <xf numFmtId="2" fontId="4" fillId="3" borderId="23" xfId="0" applyNumberFormat="1" applyFont="1" applyFill="1" applyBorder="1" applyAlignment="1">
      <alignment horizontal="center" vertical="top" wrapText="1"/>
    </xf>
    <xf numFmtId="0" fontId="14" fillId="4" borderId="1" xfId="1" applyNumberFormat="1" applyFont="1" applyFill="1" applyBorder="1" applyAlignment="1">
      <alignment horizontal="left" vertical="center" wrapText="1"/>
    </xf>
    <xf numFmtId="1" fontId="14" fillId="4" borderId="1" xfId="1" applyNumberFormat="1" applyFont="1" applyFill="1" applyBorder="1" applyAlignment="1">
      <alignment horizontal="center" vertical="center"/>
    </xf>
    <xf numFmtId="2" fontId="14" fillId="4" borderId="1" xfId="2" applyNumberFormat="1" applyFont="1" applyFill="1" applyBorder="1" applyAlignment="1">
      <alignment horizontal="center" vertical="center"/>
    </xf>
    <xf numFmtId="4" fontId="14" fillId="4" borderId="15" xfId="1" applyNumberFormat="1" applyFont="1" applyFill="1" applyBorder="1" applyAlignment="1">
      <alignment horizontal="center" vertical="center"/>
    </xf>
    <xf numFmtId="4" fontId="14" fillId="4" borderId="17" xfId="1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3" xfId="0" applyBorder="1"/>
    <xf numFmtId="0" fontId="7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2" fillId="4" borderId="1" xfId="0" applyFont="1" applyFill="1" applyBorder="1"/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4" xr:uid="{00000000-0005-0000-0000-000001000000}"/>
    <cellStyle name="Обычный_Лист3_1" xfId="1" xr:uid="{00000000-0005-0000-0000-000002000000}"/>
    <cellStyle name="Обычный_Меню 7-10 (СанПиН)" xfId="3" xr:uid="{00000000-0005-0000-0000-000003000000}"/>
    <cellStyle name="Обычный_Меню школы (7-10 лет)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0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.109375" style="1" customWidth="1"/>
    <col min="5" max="5" width="52.5546875" style="2" customWidth="1"/>
    <col min="6" max="6" width="9.33203125" style="58" customWidth="1"/>
    <col min="7" max="7" width="10" style="58" customWidth="1"/>
    <col min="8" max="8" width="7.5546875" style="58" customWidth="1"/>
    <col min="9" max="9" width="6.88671875" style="58" customWidth="1"/>
    <col min="10" max="10" width="8.109375" style="58" customWidth="1"/>
    <col min="11" max="11" width="10" style="58" customWidth="1"/>
    <col min="12" max="12" width="9.109375" style="58"/>
    <col min="13" max="16384" width="9.109375" style="2"/>
  </cols>
  <sheetData>
    <row r="1" spans="1:12" ht="14.4" x14ac:dyDescent="0.3">
      <c r="A1" s="1" t="s">
        <v>7</v>
      </c>
      <c r="C1" s="92" t="s">
        <v>101</v>
      </c>
      <c r="D1" s="93"/>
      <c r="E1" s="93"/>
      <c r="F1" s="58" t="s">
        <v>15</v>
      </c>
      <c r="G1" s="58" t="s">
        <v>16</v>
      </c>
      <c r="H1" s="94" t="s">
        <v>45</v>
      </c>
      <c r="I1" s="94"/>
      <c r="J1" s="94"/>
      <c r="K1" s="94"/>
    </row>
    <row r="2" spans="1:12" ht="17.399999999999999" x14ac:dyDescent="0.25">
      <c r="A2" s="32" t="s">
        <v>6</v>
      </c>
      <c r="C2" s="2"/>
      <c r="G2" s="58" t="s">
        <v>17</v>
      </c>
      <c r="H2" s="94" t="s">
        <v>102</v>
      </c>
      <c r="I2" s="94"/>
      <c r="J2" s="94"/>
      <c r="K2" s="94"/>
    </row>
    <row r="3" spans="1:12" ht="17.25" customHeight="1" x14ac:dyDescent="0.25">
      <c r="A3" s="4" t="s">
        <v>8</v>
      </c>
      <c r="C3" s="2"/>
      <c r="D3" s="3"/>
      <c r="E3" s="35" t="s">
        <v>86</v>
      </c>
      <c r="G3" s="58" t="s">
        <v>18</v>
      </c>
      <c r="H3" s="42">
        <v>9</v>
      </c>
      <c r="I3" s="42">
        <v>1</v>
      </c>
      <c r="J3" s="43">
        <v>2025</v>
      </c>
      <c r="K3" s="59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4.4" x14ac:dyDescent="0.3">
      <c r="A6" s="17">
        <v>1</v>
      </c>
      <c r="B6" s="18">
        <v>1</v>
      </c>
      <c r="C6" s="19" t="s">
        <v>19</v>
      </c>
      <c r="D6" s="44" t="s">
        <v>20</v>
      </c>
      <c r="E6" s="45" t="s">
        <v>46</v>
      </c>
      <c r="F6" s="46">
        <v>200</v>
      </c>
      <c r="G6" s="60">
        <v>13.5</v>
      </c>
      <c r="H6" s="60">
        <v>7.93</v>
      </c>
      <c r="I6" s="60">
        <v>34.11</v>
      </c>
      <c r="J6" s="60">
        <v>334</v>
      </c>
      <c r="K6" s="47">
        <v>204</v>
      </c>
      <c r="L6" s="55">
        <v>28</v>
      </c>
    </row>
    <row r="7" spans="1:12" ht="14.4" x14ac:dyDescent="0.3">
      <c r="A7" s="20"/>
      <c r="B7" s="12"/>
      <c r="C7" s="9"/>
      <c r="D7" s="69" t="s">
        <v>22</v>
      </c>
      <c r="E7" s="45" t="s">
        <v>47</v>
      </c>
      <c r="F7" s="46">
        <v>40</v>
      </c>
      <c r="G7" s="60">
        <f>1.95*40/35</f>
        <v>2.2285714285714286</v>
      </c>
      <c r="H7" s="60">
        <f>6.475*40/35</f>
        <v>7.4</v>
      </c>
      <c r="I7" s="60">
        <v>15.66</v>
      </c>
      <c r="J7" s="60">
        <f>84.3*40/35</f>
        <v>96.342857142857142</v>
      </c>
      <c r="K7" s="48">
        <v>1</v>
      </c>
      <c r="L7" s="55">
        <v>18</v>
      </c>
    </row>
    <row r="8" spans="1:12" ht="14.4" x14ac:dyDescent="0.3">
      <c r="A8" s="20"/>
      <c r="B8" s="12"/>
      <c r="C8" s="9"/>
      <c r="D8" s="49" t="s">
        <v>21</v>
      </c>
      <c r="E8" s="45" t="s">
        <v>48</v>
      </c>
      <c r="F8" s="46">
        <v>200</v>
      </c>
      <c r="G8" s="60">
        <v>6.9999999999999999E-4</v>
      </c>
      <c r="H8" s="60">
        <v>0</v>
      </c>
      <c r="I8" s="60">
        <v>7.0350000000000001</v>
      </c>
      <c r="J8" s="60">
        <v>28.126000000000001</v>
      </c>
      <c r="K8" s="48">
        <v>376</v>
      </c>
      <c r="L8" s="55">
        <v>6</v>
      </c>
    </row>
    <row r="9" spans="1:12" ht="14.4" x14ac:dyDescent="0.3">
      <c r="A9" s="20"/>
      <c r="B9" s="12"/>
      <c r="C9" s="9"/>
      <c r="D9" s="70" t="s">
        <v>23</v>
      </c>
      <c r="E9" s="45" t="s">
        <v>95</v>
      </c>
      <c r="F9" s="46">
        <v>200</v>
      </c>
      <c r="G9" s="57">
        <v>1.5</v>
      </c>
      <c r="H9" s="57">
        <v>0.6</v>
      </c>
      <c r="I9" s="57">
        <v>23.1</v>
      </c>
      <c r="J9" s="57">
        <v>107.3</v>
      </c>
      <c r="K9" s="48">
        <v>338</v>
      </c>
      <c r="L9" s="55">
        <v>24.09</v>
      </c>
    </row>
    <row r="10" spans="1:12" ht="14.4" x14ac:dyDescent="0.3">
      <c r="A10" s="20"/>
      <c r="B10" s="12"/>
      <c r="C10" s="9"/>
      <c r="D10" s="49"/>
      <c r="E10" s="50"/>
      <c r="F10" s="51"/>
      <c r="G10" s="51"/>
      <c r="H10" s="51"/>
      <c r="I10" s="51"/>
      <c r="J10" s="51"/>
      <c r="K10" s="48"/>
      <c r="L10" s="51"/>
    </row>
    <row r="11" spans="1:12" ht="14.4" x14ac:dyDescent="0.3">
      <c r="A11" s="20"/>
      <c r="B11" s="12"/>
      <c r="C11" s="9"/>
      <c r="D11" s="5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0"/>
      <c r="B12" s="12"/>
      <c r="C12" s="9"/>
      <c r="D12" s="5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1"/>
      <c r="B13" s="14"/>
      <c r="C13" s="6"/>
      <c r="D13" s="15" t="s">
        <v>32</v>
      </c>
      <c r="E13" s="7"/>
      <c r="F13" s="16">
        <f>SUM(F6:F12)</f>
        <v>640</v>
      </c>
      <c r="G13" s="52">
        <f t="shared" ref="G13:J13" si="0">SUM(G6:G12)</f>
        <v>17.22927142857143</v>
      </c>
      <c r="H13" s="52">
        <f t="shared" si="0"/>
        <v>15.93</v>
      </c>
      <c r="I13" s="52">
        <f t="shared" si="0"/>
        <v>79.905000000000001</v>
      </c>
      <c r="J13" s="52">
        <f t="shared" si="0"/>
        <v>565.76885714285709</v>
      </c>
      <c r="K13" s="22"/>
      <c r="L13" s="16">
        <f t="shared" ref="L13" si="1">SUM(L6:L12)</f>
        <v>76.09</v>
      </c>
    </row>
    <row r="14" spans="1:12" ht="28.8" x14ac:dyDescent="0.3">
      <c r="A14" s="23">
        <f>A6</f>
        <v>1</v>
      </c>
      <c r="B14" s="10">
        <f>B6</f>
        <v>1</v>
      </c>
      <c r="C14" s="8" t="s">
        <v>24</v>
      </c>
      <c r="D14" s="49" t="s">
        <v>25</v>
      </c>
      <c r="E14" s="45" t="s">
        <v>49</v>
      </c>
      <c r="F14" s="46">
        <v>60</v>
      </c>
      <c r="G14" s="57">
        <v>1.43</v>
      </c>
      <c r="H14" s="57">
        <v>0.19500000000000001</v>
      </c>
      <c r="I14" s="57">
        <v>4.53</v>
      </c>
      <c r="J14" s="57">
        <v>24.7</v>
      </c>
      <c r="K14" s="48">
        <v>22</v>
      </c>
      <c r="L14" s="55">
        <v>7</v>
      </c>
    </row>
    <row r="15" spans="1:12" ht="14.4" x14ac:dyDescent="0.3">
      <c r="A15" s="20"/>
      <c r="B15" s="12"/>
      <c r="C15" s="9"/>
      <c r="D15" s="49" t="s">
        <v>26</v>
      </c>
      <c r="E15" s="45" t="s">
        <v>96</v>
      </c>
      <c r="F15" s="46">
        <v>200</v>
      </c>
      <c r="G15" s="60">
        <v>1.8</v>
      </c>
      <c r="H15" s="60">
        <v>3.2</v>
      </c>
      <c r="I15" s="60">
        <v>11</v>
      </c>
      <c r="J15" s="60">
        <v>167.80600000000001</v>
      </c>
      <c r="K15" s="48">
        <v>96</v>
      </c>
      <c r="L15" s="55">
        <v>22.85</v>
      </c>
    </row>
    <row r="16" spans="1:12" ht="14.4" x14ac:dyDescent="0.3">
      <c r="A16" s="20"/>
      <c r="B16" s="12"/>
      <c r="C16" s="9"/>
      <c r="D16" s="49" t="s">
        <v>27</v>
      </c>
      <c r="E16" s="45" t="s">
        <v>87</v>
      </c>
      <c r="F16" s="46">
        <v>90</v>
      </c>
      <c r="G16" s="61">
        <v>12.28</v>
      </c>
      <c r="H16" s="61">
        <v>16.8977</v>
      </c>
      <c r="I16" s="61">
        <v>8.6813000000000002</v>
      </c>
      <c r="J16" s="61">
        <v>150.30000000000001</v>
      </c>
      <c r="K16" s="48">
        <v>311</v>
      </c>
      <c r="L16" s="55">
        <v>44</v>
      </c>
    </row>
    <row r="17" spans="1:12" ht="14.4" x14ac:dyDescent="0.3">
      <c r="A17" s="20"/>
      <c r="B17" s="12"/>
      <c r="C17" s="9"/>
      <c r="D17" s="49" t="s">
        <v>28</v>
      </c>
      <c r="E17" s="45" t="s">
        <v>50</v>
      </c>
      <c r="F17" s="46">
        <v>150</v>
      </c>
      <c r="G17" s="60">
        <v>3</v>
      </c>
      <c r="H17" s="60">
        <v>3.3</v>
      </c>
      <c r="I17" s="60">
        <v>34.799999999999997</v>
      </c>
      <c r="J17" s="60">
        <v>178</v>
      </c>
      <c r="K17" s="48">
        <v>304</v>
      </c>
      <c r="L17" s="55">
        <v>15</v>
      </c>
    </row>
    <row r="18" spans="1:12" ht="14.4" x14ac:dyDescent="0.3">
      <c r="A18" s="20"/>
      <c r="B18" s="12"/>
      <c r="C18" s="9"/>
      <c r="D18" s="49" t="s">
        <v>29</v>
      </c>
      <c r="E18" s="45" t="s">
        <v>66</v>
      </c>
      <c r="F18" s="46">
        <v>200</v>
      </c>
      <c r="G18" s="60">
        <v>0.9</v>
      </c>
      <c r="H18" s="60">
        <v>0.08</v>
      </c>
      <c r="I18" s="60">
        <v>7.0488</v>
      </c>
      <c r="J18" s="60">
        <v>36.143999999999998</v>
      </c>
      <c r="K18" s="48">
        <v>344</v>
      </c>
      <c r="L18" s="55">
        <v>6</v>
      </c>
    </row>
    <row r="19" spans="1:12" ht="14.4" x14ac:dyDescent="0.3">
      <c r="A19" s="20"/>
      <c r="B19" s="12"/>
      <c r="C19" s="9"/>
      <c r="D19" s="70" t="s">
        <v>31</v>
      </c>
      <c r="E19" s="45" t="s">
        <v>40</v>
      </c>
      <c r="F19" s="46">
        <v>40</v>
      </c>
      <c r="G19" s="60">
        <v>3.7349999999999999</v>
      </c>
      <c r="H19" s="60">
        <v>0.67500000000000004</v>
      </c>
      <c r="I19" s="60">
        <v>21.645</v>
      </c>
      <c r="J19" s="60">
        <v>116.55</v>
      </c>
      <c r="K19" s="48">
        <v>19</v>
      </c>
      <c r="L19" s="55">
        <v>5</v>
      </c>
    </row>
    <row r="20" spans="1:12" ht="14.4" x14ac:dyDescent="0.3">
      <c r="A20" s="20"/>
      <c r="B20" s="12"/>
      <c r="C20" s="9"/>
      <c r="D20" s="70" t="s">
        <v>30</v>
      </c>
      <c r="E20" s="45" t="s">
        <v>38</v>
      </c>
      <c r="F20" s="46">
        <v>40</v>
      </c>
      <c r="G20" s="60">
        <v>3.7999999999999994</v>
      </c>
      <c r="H20" s="60">
        <v>0.45</v>
      </c>
      <c r="I20" s="60">
        <v>24.75</v>
      </c>
      <c r="J20" s="60">
        <v>135</v>
      </c>
      <c r="K20" s="48">
        <v>18</v>
      </c>
      <c r="L20" s="55">
        <v>7</v>
      </c>
    </row>
    <row r="21" spans="1:12" ht="14.4" x14ac:dyDescent="0.3">
      <c r="A21" s="20"/>
      <c r="B21" s="12"/>
      <c r="C21" s="9"/>
      <c r="D21" s="5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0"/>
      <c r="B22" s="12"/>
      <c r="C22" s="9"/>
      <c r="D22" s="5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1"/>
      <c r="B23" s="14"/>
      <c r="C23" s="6"/>
      <c r="D23" s="15" t="s">
        <v>32</v>
      </c>
      <c r="E23" s="7"/>
      <c r="F23" s="16">
        <f>SUM(F14:F22)</f>
        <v>780</v>
      </c>
      <c r="G23" s="52">
        <f t="shared" ref="G23:J23" si="2">SUM(G14:G22)</f>
        <v>26.944999999999997</v>
      </c>
      <c r="H23" s="52">
        <f t="shared" si="2"/>
        <v>24.797699999999999</v>
      </c>
      <c r="I23" s="52">
        <f t="shared" si="2"/>
        <v>112.4551</v>
      </c>
      <c r="J23" s="52">
        <f t="shared" si="2"/>
        <v>808.5</v>
      </c>
      <c r="K23" s="22"/>
      <c r="L23" s="16">
        <f t="shared" ref="L23" si="3">SUM(L14:L22)</f>
        <v>106.85</v>
      </c>
    </row>
    <row r="24" spans="1:12" ht="15" customHeight="1" thickBot="1" x14ac:dyDescent="0.3">
      <c r="A24" s="26">
        <f>A6</f>
        <v>1</v>
      </c>
      <c r="B24" s="27">
        <f>B6</f>
        <v>1</v>
      </c>
      <c r="C24" s="97" t="s">
        <v>4</v>
      </c>
      <c r="D24" s="99"/>
      <c r="E24" s="28"/>
      <c r="F24" s="29">
        <f>F13+F23</f>
        <v>1420</v>
      </c>
      <c r="G24" s="53">
        <f t="shared" ref="G24:J24" si="4">G13+G23</f>
        <v>44.17427142857143</v>
      </c>
      <c r="H24" s="53">
        <f t="shared" si="4"/>
        <v>40.727699999999999</v>
      </c>
      <c r="I24" s="53">
        <f t="shared" si="4"/>
        <v>192.36009999999999</v>
      </c>
      <c r="J24" s="53">
        <f t="shared" si="4"/>
        <v>1374.2688571428571</v>
      </c>
      <c r="K24" s="29"/>
      <c r="L24" s="29">
        <f t="shared" ref="L24" si="5">L13+L23</f>
        <v>182.94</v>
      </c>
    </row>
    <row r="25" spans="1:12" ht="14.4" x14ac:dyDescent="0.3">
      <c r="A25" s="17">
        <v>1</v>
      </c>
      <c r="B25" s="18">
        <v>2</v>
      </c>
      <c r="C25" s="19" t="s">
        <v>19</v>
      </c>
      <c r="D25" s="44" t="s">
        <v>20</v>
      </c>
      <c r="E25" s="76" t="s">
        <v>51</v>
      </c>
      <c r="F25" s="77">
        <v>210</v>
      </c>
      <c r="G25" s="78">
        <v>5.9625000000000004</v>
      </c>
      <c r="H25" s="78">
        <v>6.85</v>
      </c>
      <c r="I25" s="78">
        <v>20.445</v>
      </c>
      <c r="J25" s="78">
        <v>186.73</v>
      </c>
      <c r="K25" s="47">
        <v>174</v>
      </c>
      <c r="L25" s="79">
        <v>36</v>
      </c>
    </row>
    <row r="26" spans="1:12" ht="14.4" x14ac:dyDescent="0.3">
      <c r="A26" s="20"/>
      <c r="B26" s="12"/>
      <c r="C26" s="9"/>
      <c r="D26" s="71" t="s">
        <v>25</v>
      </c>
      <c r="E26" s="45" t="s">
        <v>97</v>
      </c>
      <c r="F26" s="46">
        <v>50</v>
      </c>
      <c r="G26" s="60">
        <v>4.2</v>
      </c>
      <c r="H26" s="60">
        <v>4</v>
      </c>
      <c r="I26" s="60">
        <v>26.6</v>
      </c>
      <c r="J26" s="60">
        <v>189</v>
      </c>
      <c r="K26" s="48"/>
      <c r="L26" s="80">
        <v>13.84</v>
      </c>
    </row>
    <row r="27" spans="1:12" ht="14.4" x14ac:dyDescent="0.3">
      <c r="A27" s="20"/>
      <c r="B27" s="12"/>
      <c r="C27" s="9"/>
      <c r="D27" s="70" t="s">
        <v>22</v>
      </c>
      <c r="E27" s="45" t="s">
        <v>38</v>
      </c>
      <c r="F27" s="46">
        <v>40</v>
      </c>
      <c r="G27" s="60">
        <v>3.95</v>
      </c>
      <c r="H27" s="60">
        <v>0.5</v>
      </c>
      <c r="I27" s="60">
        <v>24.2</v>
      </c>
      <c r="J27" s="60">
        <v>117</v>
      </c>
      <c r="K27" s="48">
        <v>18</v>
      </c>
      <c r="L27" s="80">
        <v>8</v>
      </c>
    </row>
    <row r="28" spans="1:12" ht="14.4" x14ac:dyDescent="0.3">
      <c r="A28" s="20"/>
      <c r="B28" s="12"/>
      <c r="C28" s="9"/>
      <c r="D28" s="70" t="s">
        <v>29</v>
      </c>
      <c r="E28" s="45" t="s">
        <v>88</v>
      </c>
      <c r="F28" s="46">
        <v>200</v>
      </c>
      <c r="G28" s="60">
        <v>4.5</v>
      </c>
      <c r="H28" s="60">
        <v>3</v>
      </c>
      <c r="I28" s="60">
        <v>21.8</v>
      </c>
      <c r="J28" s="60">
        <v>108</v>
      </c>
      <c r="K28" s="48"/>
      <c r="L28" s="80">
        <v>18.25</v>
      </c>
    </row>
    <row r="29" spans="1:12" ht="14.4" x14ac:dyDescent="0.3">
      <c r="A29" s="20"/>
      <c r="B29" s="12"/>
      <c r="C29" s="9"/>
      <c r="D29" s="49"/>
      <c r="E29" s="50"/>
      <c r="F29" s="51"/>
      <c r="G29" s="51"/>
      <c r="H29" s="51"/>
      <c r="I29" s="51"/>
      <c r="J29" s="51"/>
      <c r="K29" s="48"/>
      <c r="L29" s="48"/>
    </row>
    <row r="30" spans="1:12" ht="14.4" x14ac:dyDescent="0.3">
      <c r="A30" s="20"/>
      <c r="B30" s="12"/>
      <c r="C30" s="9"/>
      <c r="D30" s="5"/>
      <c r="E30" s="36"/>
      <c r="F30" s="37"/>
      <c r="G30" s="37"/>
      <c r="H30" s="37"/>
      <c r="I30" s="37"/>
      <c r="J30" s="37"/>
      <c r="K30" s="38"/>
      <c r="L30" s="38"/>
    </row>
    <row r="31" spans="1:12" ht="14.4" x14ac:dyDescent="0.3">
      <c r="A31" s="20"/>
      <c r="B31" s="12"/>
      <c r="C31" s="9"/>
      <c r="D31" s="5"/>
      <c r="E31" s="36"/>
      <c r="F31" s="37"/>
      <c r="G31" s="37"/>
      <c r="H31" s="37"/>
      <c r="I31" s="37"/>
      <c r="J31" s="37"/>
      <c r="K31" s="38"/>
      <c r="L31" s="38"/>
    </row>
    <row r="32" spans="1:12" ht="14.4" x14ac:dyDescent="0.3">
      <c r="A32" s="21"/>
      <c r="B32" s="14"/>
      <c r="C32" s="6"/>
      <c r="D32" s="15" t="s">
        <v>32</v>
      </c>
      <c r="E32" s="7"/>
      <c r="F32" s="16">
        <f>SUM(F25:F31)</f>
        <v>500</v>
      </c>
      <c r="G32" s="52">
        <f t="shared" ref="G32" si="6">SUM(G25:G31)</f>
        <v>18.612500000000001</v>
      </c>
      <c r="H32" s="52">
        <f t="shared" ref="H32" si="7">SUM(H25:H31)</f>
        <v>14.35</v>
      </c>
      <c r="I32" s="52">
        <f t="shared" ref="I32" si="8">SUM(I25:I31)</f>
        <v>93.045000000000002</v>
      </c>
      <c r="J32" s="52">
        <f t="shared" ref="J32:L32" si="9">SUM(J25:J31)</f>
        <v>600.73</v>
      </c>
      <c r="K32" s="22"/>
      <c r="L32" s="22">
        <f t="shared" si="9"/>
        <v>76.09</v>
      </c>
    </row>
    <row r="33" spans="1:12" ht="14.4" x14ac:dyDescent="0.3">
      <c r="A33" s="23">
        <f>A25</f>
        <v>1</v>
      </c>
      <c r="B33" s="10">
        <f>B25</f>
        <v>2</v>
      </c>
      <c r="C33" s="8" t="s">
        <v>24</v>
      </c>
      <c r="D33" s="49" t="s">
        <v>26</v>
      </c>
      <c r="E33" s="45" t="s">
        <v>89</v>
      </c>
      <c r="F33" s="46">
        <v>200</v>
      </c>
      <c r="G33" s="60">
        <v>3.6</v>
      </c>
      <c r="H33" s="60">
        <v>4.2</v>
      </c>
      <c r="I33" s="60">
        <v>6.2</v>
      </c>
      <c r="J33" s="60">
        <v>142</v>
      </c>
      <c r="K33" s="48">
        <v>88</v>
      </c>
      <c r="L33" s="80">
        <v>27</v>
      </c>
    </row>
    <row r="34" spans="1:12" ht="14.4" x14ac:dyDescent="0.3">
      <c r="A34" s="20"/>
      <c r="B34" s="12"/>
      <c r="C34" s="9"/>
      <c r="D34" s="70" t="s">
        <v>28</v>
      </c>
      <c r="E34" s="45" t="s">
        <v>42</v>
      </c>
      <c r="F34" s="46">
        <v>150</v>
      </c>
      <c r="G34" s="60">
        <v>3.39</v>
      </c>
      <c r="H34" s="60">
        <v>3.48</v>
      </c>
      <c r="I34" s="60">
        <v>35.805999999999997</v>
      </c>
      <c r="J34" s="60">
        <v>200.86</v>
      </c>
      <c r="K34" s="48">
        <v>302</v>
      </c>
      <c r="L34" s="80">
        <v>16</v>
      </c>
    </row>
    <row r="35" spans="1:12" ht="14.4" x14ac:dyDescent="0.3">
      <c r="A35" s="20"/>
      <c r="B35" s="12"/>
      <c r="C35" s="9"/>
      <c r="D35" s="70" t="s">
        <v>27</v>
      </c>
      <c r="E35" s="45" t="s">
        <v>52</v>
      </c>
      <c r="F35" s="46">
        <v>90</v>
      </c>
      <c r="G35" s="60">
        <v>13.23</v>
      </c>
      <c r="H35" s="60">
        <v>19.399999999999999</v>
      </c>
      <c r="I35" s="60">
        <v>2.56</v>
      </c>
      <c r="J35" s="60">
        <v>168</v>
      </c>
      <c r="K35" s="48">
        <v>260</v>
      </c>
      <c r="L35" s="80">
        <v>45.85</v>
      </c>
    </row>
    <row r="36" spans="1:12" ht="14.4" x14ac:dyDescent="0.3">
      <c r="A36" s="20"/>
      <c r="B36" s="12"/>
      <c r="C36" s="9"/>
      <c r="D36" s="49" t="s">
        <v>29</v>
      </c>
      <c r="E36" s="45" t="s">
        <v>53</v>
      </c>
      <c r="F36" s="46">
        <v>200</v>
      </c>
      <c r="G36" s="60">
        <v>0</v>
      </c>
      <c r="H36" s="60">
        <v>0</v>
      </c>
      <c r="I36" s="60">
        <v>11.231999999999999</v>
      </c>
      <c r="J36" s="60">
        <v>41.91</v>
      </c>
      <c r="K36" s="48">
        <v>349</v>
      </c>
      <c r="L36" s="80">
        <v>6</v>
      </c>
    </row>
    <row r="37" spans="1:12" ht="14.4" x14ac:dyDescent="0.3">
      <c r="A37" s="20"/>
      <c r="B37" s="12"/>
      <c r="C37" s="9"/>
      <c r="D37" s="70" t="s">
        <v>31</v>
      </c>
      <c r="E37" s="45" t="s">
        <v>40</v>
      </c>
      <c r="F37" s="46">
        <v>40</v>
      </c>
      <c r="G37" s="60">
        <v>3.7349999999999999</v>
      </c>
      <c r="H37" s="60">
        <v>0.67500000000000004</v>
      </c>
      <c r="I37" s="60">
        <v>21.645</v>
      </c>
      <c r="J37" s="60">
        <v>116.55</v>
      </c>
      <c r="K37" s="48">
        <v>19</v>
      </c>
      <c r="L37" s="80">
        <v>5</v>
      </c>
    </row>
    <row r="38" spans="1:12" ht="14.4" x14ac:dyDescent="0.3">
      <c r="A38" s="20"/>
      <c r="B38" s="12"/>
      <c r="C38" s="9"/>
      <c r="D38" s="70" t="s">
        <v>30</v>
      </c>
      <c r="E38" s="45" t="s">
        <v>38</v>
      </c>
      <c r="F38" s="46">
        <v>30</v>
      </c>
      <c r="G38" s="60">
        <v>3.7999999999999994</v>
      </c>
      <c r="H38" s="60">
        <v>0.45</v>
      </c>
      <c r="I38" s="60">
        <v>24.75</v>
      </c>
      <c r="J38" s="60">
        <v>135</v>
      </c>
      <c r="K38" s="48">
        <v>18</v>
      </c>
      <c r="L38" s="80">
        <v>7</v>
      </c>
    </row>
    <row r="39" spans="1:12" ht="14.4" x14ac:dyDescent="0.3">
      <c r="A39" s="20"/>
      <c r="B39" s="12"/>
      <c r="C39" s="9"/>
      <c r="D39" s="5"/>
      <c r="E39" s="36"/>
      <c r="F39" s="37"/>
      <c r="G39" s="37"/>
      <c r="H39" s="37"/>
      <c r="I39" s="37"/>
      <c r="J39" s="37"/>
      <c r="K39" s="38"/>
      <c r="L39" s="38"/>
    </row>
    <row r="40" spans="1:12" ht="14.4" x14ac:dyDescent="0.3">
      <c r="A40" s="20"/>
      <c r="B40" s="12"/>
      <c r="C40" s="9"/>
      <c r="D40" s="5"/>
      <c r="E40" s="36"/>
      <c r="F40" s="37"/>
      <c r="G40" s="37"/>
      <c r="H40" s="37"/>
      <c r="I40" s="37"/>
      <c r="J40" s="37"/>
      <c r="K40" s="38"/>
      <c r="L40" s="38"/>
    </row>
    <row r="41" spans="1:12" ht="15" thickBot="1" x14ac:dyDescent="0.35">
      <c r="A41" s="81"/>
      <c r="B41" s="82"/>
      <c r="C41" s="83"/>
      <c r="D41" s="84" t="s">
        <v>32</v>
      </c>
      <c r="E41" s="85"/>
      <c r="F41" s="86">
        <f>SUM(F33:F40)</f>
        <v>710</v>
      </c>
      <c r="G41" s="87">
        <f t="shared" ref="G41" si="10">SUM(G33:G40)</f>
        <v>27.754999999999999</v>
      </c>
      <c r="H41" s="87">
        <f t="shared" ref="H41" si="11">SUM(H33:H40)</f>
        <v>28.204999999999998</v>
      </c>
      <c r="I41" s="87">
        <f t="shared" ref="I41" si="12">SUM(I33:I40)</f>
        <v>102.193</v>
      </c>
      <c r="J41" s="87">
        <f t="shared" ref="J41:L41" si="13">SUM(J33:J40)</f>
        <v>804.31999999999994</v>
      </c>
      <c r="K41" s="88"/>
      <c r="L41" s="88">
        <f t="shared" si="13"/>
        <v>106.85</v>
      </c>
    </row>
    <row r="42" spans="1:12" ht="15.75" customHeight="1" thickBot="1" x14ac:dyDescent="0.3">
      <c r="A42" s="72">
        <f>A25</f>
        <v>1</v>
      </c>
      <c r="B42" s="72">
        <f>B25</f>
        <v>2</v>
      </c>
      <c r="C42" s="95" t="s">
        <v>4</v>
      </c>
      <c r="D42" s="96"/>
      <c r="E42" s="73"/>
      <c r="F42" s="74">
        <f>F32+F41</f>
        <v>1210</v>
      </c>
      <c r="G42" s="75">
        <f>G32+G41</f>
        <v>46.3675</v>
      </c>
      <c r="H42" s="75">
        <f>H32+H41</f>
        <v>42.555</v>
      </c>
      <c r="I42" s="75">
        <f>I32+I41</f>
        <v>195.238</v>
      </c>
      <c r="J42" s="75">
        <f>J32+J41</f>
        <v>1405.05</v>
      </c>
      <c r="K42" s="74"/>
      <c r="L42" s="74">
        <f>L32+L41</f>
        <v>182.94</v>
      </c>
    </row>
    <row r="43" spans="1:12" ht="14.4" x14ac:dyDescent="0.3">
      <c r="A43" s="17">
        <v>1</v>
      </c>
      <c r="B43" s="18">
        <v>3</v>
      </c>
      <c r="C43" s="19" t="s">
        <v>19</v>
      </c>
      <c r="D43" s="89" t="s">
        <v>25</v>
      </c>
      <c r="E43" s="45" t="s">
        <v>43</v>
      </c>
      <c r="F43" s="46">
        <v>100</v>
      </c>
      <c r="G43" s="60">
        <v>1.06</v>
      </c>
      <c r="H43" s="60">
        <v>0.17</v>
      </c>
      <c r="I43" s="60">
        <v>8.52</v>
      </c>
      <c r="J43" s="60">
        <v>39.9</v>
      </c>
      <c r="K43" s="47">
        <v>59</v>
      </c>
      <c r="L43" s="55">
        <v>6.06</v>
      </c>
    </row>
    <row r="44" spans="1:12" ht="14.4" x14ac:dyDescent="0.3">
      <c r="A44" s="20"/>
      <c r="B44" s="12"/>
      <c r="C44" s="9"/>
      <c r="D44" s="69" t="s">
        <v>20</v>
      </c>
      <c r="E44" s="45" t="s">
        <v>54</v>
      </c>
      <c r="F44" s="46">
        <v>200</v>
      </c>
      <c r="G44" s="60">
        <v>10.4</v>
      </c>
      <c r="H44" s="60">
        <v>15.48</v>
      </c>
      <c r="I44" s="60">
        <v>39.200000000000003</v>
      </c>
      <c r="J44" s="60">
        <v>338</v>
      </c>
      <c r="K44" s="48">
        <v>223</v>
      </c>
      <c r="L44" s="55">
        <v>40.03</v>
      </c>
    </row>
    <row r="45" spans="1:12" ht="14.4" x14ac:dyDescent="0.3">
      <c r="A45" s="20"/>
      <c r="B45" s="12"/>
      <c r="C45" s="9"/>
      <c r="D45" s="70" t="s">
        <v>22</v>
      </c>
      <c r="E45" s="45" t="s">
        <v>55</v>
      </c>
      <c r="F45" s="46">
        <v>45</v>
      </c>
      <c r="G45" s="60">
        <v>4.58</v>
      </c>
      <c r="H45" s="60">
        <v>4.17</v>
      </c>
      <c r="I45" s="60">
        <v>13.85</v>
      </c>
      <c r="J45" s="60">
        <v>117.4</v>
      </c>
      <c r="K45" s="48">
        <v>3</v>
      </c>
      <c r="L45" s="55">
        <v>15</v>
      </c>
    </row>
    <row r="46" spans="1:12" ht="14.4" x14ac:dyDescent="0.3">
      <c r="A46" s="20"/>
      <c r="B46" s="12"/>
      <c r="C46" s="9"/>
      <c r="D46" s="70" t="s">
        <v>29</v>
      </c>
      <c r="E46" s="45" t="s">
        <v>56</v>
      </c>
      <c r="F46" s="46">
        <v>200</v>
      </c>
      <c r="G46" s="60">
        <v>0.5</v>
      </c>
      <c r="H46" s="60" t="s">
        <v>57</v>
      </c>
      <c r="I46" s="60">
        <v>20.100000000000001</v>
      </c>
      <c r="J46" s="60">
        <v>92</v>
      </c>
      <c r="K46" s="48"/>
      <c r="L46" s="55">
        <v>15</v>
      </c>
    </row>
    <row r="47" spans="1:12" ht="14.4" x14ac:dyDescent="0.3">
      <c r="A47" s="20"/>
      <c r="B47" s="12"/>
      <c r="C47" s="9"/>
      <c r="D47" s="49"/>
      <c r="E47" s="50"/>
      <c r="F47" s="51"/>
      <c r="G47" s="51"/>
      <c r="H47" s="51"/>
      <c r="I47" s="51"/>
      <c r="J47" s="51"/>
      <c r="K47" s="48"/>
      <c r="L47" s="51"/>
    </row>
    <row r="48" spans="1:12" ht="14.4" x14ac:dyDescent="0.3">
      <c r="A48" s="20"/>
      <c r="B48" s="12"/>
      <c r="C48" s="9"/>
      <c r="D48" s="5"/>
      <c r="E48" s="36"/>
      <c r="F48" s="37"/>
      <c r="G48" s="37"/>
      <c r="H48" s="37"/>
      <c r="I48" s="37"/>
      <c r="J48" s="37"/>
      <c r="K48" s="38"/>
      <c r="L48" s="37"/>
    </row>
    <row r="49" spans="1:12" ht="14.4" x14ac:dyDescent="0.3">
      <c r="A49" s="20"/>
      <c r="B49" s="12"/>
      <c r="C49" s="9"/>
      <c r="D49" s="5"/>
      <c r="E49" s="36"/>
      <c r="F49" s="37"/>
      <c r="G49" s="37"/>
      <c r="H49" s="37"/>
      <c r="I49" s="37"/>
      <c r="J49" s="37"/>
      <c r="K49" s="38"/>
      <c r="L49" s="37"/>
    </row>
    <row r="50" spans="1:12" ht="14.4" x14ac:dyDescent="0.3">
      <c r="A50" s="21"/>
      <c r="B50" s="14"/>
      <c r="C50" s="6"/>
      <c r="D50" s="15" t="s">
        <v>32</v>
      </c>
      <c r="E50" s="7"/>
      <c r="F50" s="16">
        <f>SUM(F43:F49)</f>
        <v>545</v>
      </c>
      <c r="G50" s="16">
        <f t="shared" ref="G50" si="14">SUM(G43:G49)</f>
        <v>16.54</v>
      </c>
      <c r="H50" s="16">
        <f t="shared" ref="H50" si="15">SUM(H43:H49)</f>
        <v>19.82</v>
      </c>
      <c r="I50" s="16">
        <f t="shared" ref="I50" si="16">SUM(I43:I49)</f>
        <v>81.67</v>
      </c>
      <c r="J50" s="16">
        <f t="shared" ref="J50:L50" si="17">SUM(J43:J49)</f>
        <v>587.29999999999995</v>
      </c>
      <c r="K50" s="22"/>
      <c r="L50" s="16">
        <f t="shared" si="17"/>
        <v>76.09</v>
      </c>
    </row>
    <row r="51" spans="1:12" ht="14.4" x14ac:dyDescent="0.3">
      <c r="A51" s="23">
        <f>A43</f>
        <v>1</v>
      </c>
      <c r="B51" s="10">
        <f>B43</f>
        <v>3</v>
      </c>
      <c r="C51" s="8" t="s">
        <v>24</v>
      </c>
      <c r="D51" s="49" t="s">
        <v>26</v>
      </c>
      <c r="E51" s="45" t="s">
        <v>58</v>
      </c>
      <c r="F51" s="46">
        <v>200</v>
      </c>
      <c r="G51" s="60">
        <v>7.1914999999999996</v>
      </c>
      <c r="H51" s="60">
        <v>5.7</v>
      </c>
      <c r="I51" s="60">
        <v>21.536000000000001</v>
      </c>
      <c r="J51" s="60">
        <v>171.035</v>
      </c>
      <c r="K51" s="48">
        <v>111</v>
      </c>
      <c r="L51" s="55">
        <v>25.85</v>
      </c>
    </row>
    <row r="52" spans="1:12" ht="14.4" x14ac:dyDescent="0.3">
      <c r="A52" s="20"/>
      <c r="B52" s="12"/>
      <c r="C52" s="9"/>
      <c r="D52" s="70" t="s">
        <v>27</v>
      </c>
      <c r="E52" s="45" t="s">
        <v>59</v>
      </c>
      <c r="F52" s="46">
        <v>100</v>
      </c>
      <c r="G52" s="60">
        <v>7.6</v>
      </c>
      <c r="H52" s="60">
        <v>7.2</v>
      </c>
      <c r="I52" s="60">
        <v>10.57</v>
      </c>
      <c r="J52" s="60">
        <v>127</v>
      </c>
      <c r="K52" s="48">
        <v>234</v>
      </c>
      <c r="L52" s="55">
        <v>36</v>
      </c>
    </row>
    <row r="53" spans="1:12" ht="14.4" x14ac:dyDescent="0.3">
      <c r="A53" s="20"/>
      <c r="B53" s="12"/>
      <c r="C53" s="9"/>
      <c r="D53" s="70" t="s">
        <v>28</v>
      </c>
      <c r="E53" s="45" t="s">
        <v>39</v>
      </c>
      <c r="F53" s="46">
        <v>150</v>
      </c>
      <c r="G53" s="60">
        <v>3.23</v>
      </c>
      <c r="H53" s="60">
        <v>9.6</v>
      </c>
      <c r="I53" s="60">
        <v>18.899999999999999</v>
      </c>
      <c r="J53" s="60">
        <v>181.5</v>
      </c>
      <c r="K53" s="48">
        <v>128</v>
      </c>
      <c r="L53" s="55">
        <v>21</v>
      </c>
    </row>
    <row r="54" spans="1:12" ht="14.4" x14ac:dyDescent="0.3">
      <c r="A54" s="20"/>
      <c r="B54" s="12"/>
      <c r="C54" s="9"/>
      <c r="D54" s="49" t="s">
        <v>29</v>
      </c>
      <c r="E54" s="45" t="s">
        <v>60</v>
      </c>
      <c r="F54" s="46">
        <v>200</v>
      </c>
      <c r="G54" s="60">
        <v>0.11600000000000001</v>
      </c>
      <c r="H54" s="60">
        <v>0.108</v>
      </c>
      <c r="I54" s="60">
        <v>17.888000000000002</v>
      </c>
      <c r="J54" s="60">
        <v>74.957999999999998</v>
      </c>
      <c r="K54" s="48">
        <v>352</v>
      </c>
      <c r="L54" s="55">
        <v>12</v>
      </c>
    </row>
    <row r="55" spans="1:12" ht="14.4" x14ac:dyDescent="0.3">
      <c r="A55" s="20"/>
      <c r="B55" s="12"/>
      <c r="C55" s="9"/>
      <c r="D55" s="70" t="s">
        <v>31</v>
      </c>
      <c r="E55" s="45" t="s">
        <v>40</v>
      </c>
      <c r="F55" s="46">
        <v>40</v>
      </c>
      <c r="G55" s="60">
        <v>3.7349999999999999</v>
      </c>
      <c r="H55" s="60">
        <v>0.67500000000000004</v>
      </c>
      <c r="I55" s="60">
        <v>21.645</v>
      </c>
      <c r="J55" s="60">
        <v>116.55</v>
      </c>
      <c r="K55" s="48">
        <v>19</v>
      </c>
      <c r="L55" s="55">
        <v>5</v>
      </c>
    </row>
    <row r="56" spans="1:12" ht="14.4" x14ac:dyDescent="0.3">
      <c r="A56" s="20"/>
      <c r="B56" s="12"/>
      <c r="C56" s="9"/>
      <c r="D56" s="70" t="s">
        <v>30</v>
      </c>
      <c r="E56" s="45" t="s">
        <v>38</v>
      </c>
      <c r="F56" s="46">
        <v>40</v>
      </c>
      <c r="G56" s="60">
        <v>3.7999999999999994</v>
      </c>
      <c r="H56" s="60">
        <v>0.45</v>
      </c>
      <c r="I56" s="60">
        <v>24.75</v>
      </c>
      <c r="J56" s="60">
        <v>135</v>
      </c>
      <c r="K56" s="48">
        <v>18</v>
      </c>
      <c r="L56" s="55">
        <v>7</v>
      </c>
    </row>
    <row r="57" spans="1:12" ht="14.4" x14ac:dyDescent="0.3">
      <c r="A57" s="20"/>
      <c r="B57" s="12"/>
      <c r="C57" s="9"/>
      <c r="D57" s="5"/>
      <c r="E57" s="36"/>
      <c r="F57" s="37"/>
      <c r="G57" s="37"/>
      <c r="H57" s="37"/>
      <c r="I57" s="37"/>
      <c r="J57" s="37"/>
      <c r="K57" s="38"/>
      <c r="L57" s="37"/>
    </row>
    <row r="58" spans="1:12" ht="14.4" x14ac:dyDescent="0.3">
      <c r="A58" s="20"/>
      <c r="B58" s="12"/>
      <c r="C58" s="9"/>
      <c r="D58" s="5"/>
      <c r="E58" s="36"/>
      <c r="F58" s="37"/>
      <c r="G58" s="37"/>
      <c r="H58" s="37"/>
      <c r="I58" s="37"/>
      <c r="J58" s="37"/>
      <c r="K58" s="38"/>
      <c r="L58" s="37"/>
    </row>
    <row r="59" spans="1:12" ht="14.4" x14ac:dyDescent="0.3">
      <c r="A59" s="21"/>
      <c r="B59" s="14"/>
      <c r="C59" s="6"/>
      <c r="D59" s="15" t="s">
        <v>32</v>
      </c>
      <c r="E59" s="7"/>
      <c r="F59" s="16">
        <f>SUM(F51:F58)</f>
        <v>730</v>
      </c>
      <c r="G59" s="52">
        <f t="shared" ref="G59" si="18">SUM(G51:G58)</f>
        <v>25.672499999999999</v>
      </c>
      <c r="H59" s="52">
        <f t="shared" ref="H59" si="19">SUM(H51:H58)</f>
        <v>23.733000000000001</v>
      </c>
      <c r="I59" s="52">
        <f t="shared" ref="I59" si="20">SUM(I51:I58)</f>
        <v>115.289</v>
      </c>
      <c r="J59" s="52">
        <f t="shared" ref="J59:L59" si="21">SUM(J51:J58)</f>
        <v>806.04299999999989</v>
      </c>
      <c r="K59" s="22"/>
      <c r="L59" s="16">
        <f t="shared" si="21"/>
        <v>106.85</v>
      </c>
    </row>
    <row r="60" spans="1:12" ht="15.75" customHeight="1" x14ac:dyDescent="0.25">
      <c r="A60" s="26">
        <f>A43</f>
        <v>1</v>
      </c>
      <c r="B60" s="27">
        <f>B43</f>
        <v>3</v>
      </c>
      <c r="C60" s="97" t="s">
        <v>4</v>
      </c>
      <c r="D60" s="98"/>
      <c r="E60" s="28"/>
      <c r="F60" s="29">
        <f>F50+F59</f>
        <v>1275</v>
      </c>
      <c r="G60" s="53">
        <f>G50+G59</f>
        <v>42.212499999999999</v>
      </c>
      <c r="H60" s="53">
        <f>H50+H59</f>
        <v>43.552999999999997</v>
      </c>
      <c r="I60" s="53">
        <f>I50+I59</f>
        <v>196.959</v>
      </c>
      <c r="J60" s="53">
        <f>J50+J59</f>
        <v>1393.3429999999998</v>
      </c>
      <c r="K60" s="29"/>
      <c r="L60" s="29">
        <f>L50+L59</f>
        <v>182.94</v>
      </c>
    </row>
    <row r="61" spans="1:12" ht="14.4" x14ac:dyDescent="0.3">
      <c r="A61" s="17">
        <v>1</v>
      </c>
      <c r="B61" s="18">
        <v>4</v>
      </c>
      <c r="C61" s="19" t="s">
        <v>19</v>
      </c>
      <c r="D61" s="44" t="s">
        <v>20</v>
      </c>
      <c r="E61" s="45" t="s">
        <v>90</v>
      </c>
      <c r="F61" s="46">
        <v>200</v>
      </c>
      <c r="G61" s="60">
        <v>15.2</v>
      </c>
      <c r="H61" s="60">
        <v>9.6</v>
      </c>
      <c r="I61" s="60">
        <v>16.5</v>
      </c>
      <c r="J61" s="60">
        <v>296</v>
      </c>
      <c r="K61" s="47">
        <v>210</v>
      </c>
      <c r="L61" s="55">
        <v>27</v>
      </c>
    </row>
    <row r="62" spans="1:12" ht="14.4" x14ac:dyDescent="0.3">
      <c r="A62" s="20"/>
      <c r="B62" s="12"/>
      <c r="C62" s="9"/>
      <c r="D62" s="54"/>
      <c r="E62" s="45" t="s">
        <v>63</v>
      </c>
      <c r="F62" s="46">
        <v>125</v>
      </c>
      <c r="G62" s="60">
        <v>2.8</v>
      </c>
      <c r="H62" s="60">
        <v>3</v>
      </c>
      <c r="I62" s="60">
        <v>14.2</v>
      </c>
      <c r="J62" s="60">
        <v>55.2</v>
      </c>
      <c r="K62" s="48"/>
      <c r="L62" s="55">
        <v>16.09</v>
      </c>
    </row>
    <row r="63" spans="1:12" ht="14.4" x14ac:dyDescent="0.3">
      <c r="A63" s="20"/>
      <c r="B63" s="12"/>
      <c r="C63" s="9"/>
      <c r="D63" s="70" t="s">
        <v>22</v>
      </c>
      <c r="E63" s="45" t="s">
        <v>47</v>
      </c>
      <c r="F63" s="46">
        <v>50</v>
      </c>
      <c r="G63" s="60">
        <v>2.6</v>
      </c>
      <c r="H63" s="60">
        <v>8.3000000000000007</v>
      </c>
      <c r="I63" s="60">
        <v>16.399999999999999</v>
      </c>
      <c r="J63" s="60">
        <v>149.6</v>
      </c>
      <c r="K63" s="48">
        <v>1</v>
      </c>
      <c r="L63" s="55">
        <v>15</v>
      </c>
    </row>
    <row r="64" spans="1:12" ht="14.4" x14ac:dyDescent="0.3">
      <c r="A64" s="20"/>
      <c r="B64" s="12"/>
      <c r="C64" s="9"/>
      <c r="D64" s="70" t="s">
        <v>29</v>
      </c>
      <c r="E64" s="45" t="s">
        <v>41</v>
      </c>
      <c r="F64" s="46">
        <v>200</v>
      </c>
      <c r="G64" s="60">
        <v>1.74</v>
      </c>
      <c r="H64" s="60">
        <v>4.0199999999999996</v>
      </c>
      <c r="I64" s="60">
        <v>11.46</v>
      </c>
      <c r="J64" s="60">
        <v>84.85</v>
      </c>
      <c r="K64" s="48">
        <v>379</v>
      </c>
      <c r="L64" s="55">
        <v>18</v>
      </c>
    </row>
    <row r="65" spans="1:12" ht="14.4" x14ac:dyDescent="0.3">
      <c r="A65" s="20"/>
      <c r="B65" s="12"/>
      <c r="C65" s="9"/>
      <c r="D65" s="49"/>
      <c r="E65" s="36"/>
      <c r="F65" s="37"/>
      <c r="G65" s="37"/>
      <c r="H65" s="37"/>
      <c r="I65" s="37"/>
      <c r="J65" s="37"/>
      <c r="K65" s="38"/>
      <c r="L65" s="37"/>
    </row>
    <row r="66" spans="1:12" ht="14.4" x14ac:dyDescent="0.3">
      <c r="A66" s="20"/>
      <c r="B66" s="12"/>
      <c r="C66" s="9"/>
      <c r="D66" s="5"/>
      <c r="E66" s="36"/>
      <c r="F66" s="37"/>
      <c r="G66" s="37"/>
      <c r="H66" s="37"/>
      <c r="I66" s="37"/>
      <c r="J66" s="37"/>
      <c r="K66" s="38"/>
      <c r="L66" s="37"/>
    </row>
    <row r="67" spans="1:12" ht="14.4" x14ac:dyDescent="0.3">
      <c r="A67" s="20"/>
      <c r="B67" s="12"/>
      <c r="C67" s="9"/>
      <c r="D67" s="5"/>
      <c r="E67" s="36"/>
      <c r="F67" s="37"/>
      <c r="G67" s="37"/>
      <c r="H67" s="37"/>
      <c r="I67" s="37"/>
      <c r="J67" s="37"/>
      <c r="K67" s="38"/>
      <c r="L67" s="37"/>
    </row>
    <row r="68" spans="1:12" ht="14.4" x14ac:dyDescent="0.3">
      <c r="A68" s="21"/>
      <c r="B68" s="14"/>
      <c r="C68" s="6"/>
      <c r="D68" s="15" t="s">
        <v>32</v>
      </c>
      <c r="E68" s="7"/>
      <c r="F68" s="16">
        <f>SUM(F61:F67)</f>
        <v>575</v>
      </c>
      <c r="G68" s="16">
        <f t="shared" ref="G68" si="22">SUM(G61:G67)</f>
        <v>22.34</v>
      </c>
      <c r="H68" s="16">
        <f t="shared" ref="H68" si="23">SUM(H61:H67)</f>
        <v>24.919999999999998</v>
      </c>
      <c r="I68" s="16">
        <f t="shared" ref="I68" si="24">SUM(I61:I67)</f>
        <v>58.559999999999995</v>
      </c>
      <c r="J68" s="16">
        <f t="shared" ref="J68:L68" si="25">SUM(J61:J67)</f>
        <v>585.65</v>
      </c>
      <c r="K68" s="22"/>
      <c r="L68" s="16">
        <f t="shared" si="25"/>
        <v>76.09</v>
      </c>
    </row>
    <row r="69" spans="1:12" ht="28.8" x14ac:dyDescent="0.3">
      <c r="A69" s="23">
        <f>A61</f>
        <v>1</v>
      </c>
      <c r="B69" s="10">
        <f>B61</f>
        <v>4</v>
      </c>
      <c r="C69" s="8" t="s">
        <v>24</v>
      </c>
      <c r="D69" s="49" t="s">
        <v>25</v>
      </c>
      <c r="E69" s="45" t="s">
        <v>64</v>
      </c>
      <c r="F69" s="46">
        <v>60</v>
      </c>
      <c r="G69" s="60">
        <v>0.504</v>
      </c>
      <c r="H69" s="60">
        <v>6.3E-2</v>
      </c>
      <c r="I69" s="60">
        <v>1.071</v>
      </c>
      <c r="J69" s="60">
        <v>8.19</v>
      </c>
      <c r="K69" s="48">
        <v>36</v>
      </c>
      <c r="L69" s="57">
        <v>8</v>
      </c>
    </row>
    <row r="70" spans="1:12" ht="14.4" x14ac:dyDescent="0.3">
      <c r="A70" s="20"/>
      <c r="B70" s="12"/>
      <c r="C70" s="9"/>
      <c r="D70" s="49" t="s">
        <v>26</v>
      </c>
      <c r="E70" s="45" t="s">
        <v>65</v>
      </c>
      <c r="F70" s="46">
        <v>200</v>
      </c>
      <c r="G70" s="60">
        <v>6.7240000000000002</v>
      </c>
      <c r="H70" s="60">
        <v>3.6227999999999998</v>
      </c>
      <c r="I70" s="60">
        <v>18.22</v>
      </c>
      <c r="J70" s="60">
        <v>152.93899999999999</v>
      </c>
      <c r="K70" s="48">
        <v>150</v>
      </c>
      <c r="L70" s="57">
        <v>22</v>
      </c>
    </row>
    <row r="71" spans="1:12" ht="14.4" x14ac:dyDescent="0.3">
      <c r="A71" s="20"/>
      <c r="B71" s="12"/>
      <c r="C71" s="9"/>
      <c r="D71" s="49" t="s">
        <v>27</v>
      </c>
      <c r="E71" s="45" t="s">
        <v>91</v>
      </c>
      <c r="F71" s="46">
        <v>200</v>
      </c>
      <c r="G71" s="60">
        <v>12</v>
      </c>
      <c r="H71" s="60">
        <v>19</v>
      </c>
      <c r="I71" s="60">
        <v>23.06</v>
      </c>
      <c r="J71" s="60">
        <v>373</v>
      </c>
      <c r="K71" s="48">
        <v>289</v>
      </c>
      <c r="L71" s="57">
        <v>52.86</v>
      </c>
    </row>
    <row r="72" spans="1:12" ht="14.4" x14ac:dyDescent="0.3">
      <c r="A72" s="20"/>
      <c r="B72" s="12"/>
      <c r="C72" s="9"/>
      <c r="D72" s="49" t="s">
        <v>29</v>
      </c>
      <c r="E72" s="45" t="s">
        <v>66</v>
      </c>
      <c r="F72" s="46">
        <v>200</v>
      </c>
      <c r="G72" s="60">
        <v>0.108</v>
      </c>
      <c r="H72" s="60">
        <v>0.108</v>
      </c>
      <c r="I72" s="60">
        <v>11.628</v>
      </c>
      <c r="J72" s="60">
        <v>47.898000000000003</v>
      </c>
      <c r="K72" s="48">
        <v>342</v>
      </c>
      <c r="L72" s="57">
        <v>12</v>
      </c>
    </row>
    <row r="73" spans="1:12" ht="14.4" x14ac:dyDescent="0.3">
      <c r="A73" s="20"/>
      <c r="B73" s="12"/>
      <c r="C73" s="9"/>
      <c r="D73" s="70" t="s">
        <v>31</v>
      </c>
      <c r="E73" s="45" t="s">
        <v>40</v>
      </c>
      <c r="F73" s="46">
        <v>40</v>
      </c>
      <c r="G73" s="60">
        <v>3.7349999999999999</v>
      </c>
      <c r="H73" s="60">
        <v>0.67500000000000004</v>
      </c>
      <c r="I73" s="60">
        <v>21.645</v>
      </c>
      <c r="J73" s="60">
        <v>116.55</v>
      </c>
      <c r="K73" s="48">
        <v>19</v>
      </c>
      <c r="L73" s="57">
        <v>5</v>
      </c>
    </row>
    <row r="74" spans="1:12" ht="14.4" x14ac:dyDescent="0.3">
      <c r="A74" s="20"/>
      <c r="B74" s="12"/>
      <c r="C74" s="9"/>
      <c r="D74" s="70" t="s">
        <v>30</v>
      </c>
      <c r="E74" s="45" t="s">
        <v>38</v>
      </c>
      <c r="F74" s="46">
        <v>40</v>
      </c>
      <c r="G74" s="60">
        <v>3.7999999999999994</v>
      </c>
      <c r="H74" s="60">
        <v>0.45</v>
      </c>
      <c r="I74" s="60">
        <v>24.75</v>
      </c>
      <c r="J74" s="60">
        <v>135</v>
      </c>
      <c r="K74" s="48">
        <v>18</v>
      </c>
      <c r="L74" s="57">
        <v>7</v>
      </c>
    </row>
    <row r="75" spans="1:12" ht="14.4" x14ac:dyDescent="0.3">
      <c r="A75" s="20"/>
      <c r="B75" s="12"/>
      <c r="C75" s="9"/>
      <c r="D75" s="5"/>
      <c r="E75" s="36"/>
      <c r="F75" s="37"/>
      <c r="G75" s="37"/>
      <c r="H75" s="37"/>
      <c r="I75" s="37"/>
      <c r="J75" s="37"/>
      <c r="K75" s="38"/>
      <c r="L75" s="37"/>
    </row>
    <row r="76" spans="1:12" ht="14.4" x14ac:dyDescent="0.3">
      <c r="A76" s="20"/>
      <c r="B76" s="12"/>
      <c r="C76" s="9"/>
      <c r="D76" s="5"/>
      <c r="E76" s="36"/>
      <c r="F76" s="37"/>
      <c r="G76" s="37"/>
      <c r="H76" s="37"/>
      <c r="I76" s="37"/>
      <c r="J76" s="37"/>
      <c r="K76" s="38"/>
      <c r="L76" s="37"/>
    </row>
    <row r="77" spans="1:12" ht="14.4" x14ac:dyDescent="0.3">
      <c r="A77" s="21"/>
      <c r="B77" s="14"/>
      <c r="C77" s="6"/>
      <c r="D77" s="15" t="s">
        <v>32</v>
      </c>
      <c r="E77" s="7"/>
      <c r="F77" s="16">
        <f>SUM(F69:F76)</f>
        <v>740</v>
      </c>
      <c r="G77" s="52">
        <f>SUM(G69:G76)</f>
        <v>26.871000000000002</v>
      </c>
      <c r="H77" s="52">
        <f>SUM(H69:H76)</f>
        <v>23.918800000000001</v>
      </c>
      <c r="I77" s="52">
        <f>SUM(I69:I76)</f>
        <v>100.374</v>
      </c>
      <c r="J77" s="52">
        <f>SUM(J69:J76)</f>
        <v>833.577</v>
      </c>
      <c r="K77" s="22"/>
      <c r="L77" s="16">
        <f>SUM(L69:L76)</f>
        <v>106.86</v>
      </c>
    </row>
    <row r="78" spans="1:12" ht="15.75" customHeight="1" x14ac:dyDescent="0.25">
      <c r="A78" s="26">
        <f>A61</f>
        <v>1</v>
      </c>
      <c r="B78" s="27">
        <f>B61</f>
        <v>4</v>
      </c>
      <c r="C78" s="97" t="s">
        <v>4</v>
      </c>
      <c r="D78" s="98"/>
      <c r="E78" s="28"/>
      <c r="F78" s="29">
        <f>F68+F77</f>
        <v>1315</v>
      </c>
      <c r="G78" s="53">
        <f>G68+G77</f>
        <v>49.210999999999999</v>
      </c>
      <c r="H78" s="53">
        <f>H68+H77</f>
        <v>48.838799999999999</v>
      </c>
      <c r="I78" s="53">
        <f>I68+I77</f>
        <v>158.934</v>
      </c>
      <c r="J78" s="53">
        <f>J68+J77</f>
        <v>1419.2269999999999</v>
      </c>
      <c r="K78" s="29"/>
      <c r="L78" s="29">
        <f>L68+L77</f>
        <v>182.95</v>
      </c>
    </row>
    <row r="79" spans="1:12" ht="14.4" x14ac:dyDescent="0.3">
      <c r="A79" s="17">
        <v>1</v>
      </c>
      <c r="B79" s="18">
        <v>5</v>
      </c>
      <c r="C79" s="19" t="s">
        <v>19</v>
      </c>
      <c r="D79" s="44" t="s">
        <v>20</v>
      </c>
      <c r="E79" s="45" t="s">
        <v>67</v>
      </c>
      <c r="F79" s="46">
        <v>200</v>
      </c>
      <c r="G79" s="60">
        <v>7.95</v>
      </c>
      <c r="H79" s="60">
        <v>9.1999999999999993</v>
      </c>
      <c r="I79" s="60">
        <v>23.481000000000002</v>
      </c>
      <c r="J79" s="60">
        <v>260</v>
      </c>
      <c r="K79" s="47">
        <v>175</v>
      </c>
      <c r="L79" s="55">
        <v>37.700000000000003</v>
      </c>
    </row>
    <row r="80" spans="1:12" ht="14.4" x14ac:dyDescent="0.3">
      <c r="A80" s="20"/>
      <c r="B80" s="12"/>
      <c r="C80" s="9"/>
      <c r="D80" s="69" t="s">
        <v>29</v>
      </c>
      <c r="E80" s="45" t="s">
        <v>56</v>
      </c>
      <c r="F80" s="46">
        <v>200</v>
      </c>
      <c r="G80" s="60">
        <v>0.5</v>
      </c>
      <c r="H80" s="60">
        <v>0.2</v>
      </c>
      <c r="I80" s="60">
        <v>20.100000000000001</v>
      </c>
      <c r="J80" s="60">
        <v>117.4</v>
      </c>
      <c r="K80" s="48">
        <v>376</v>
      </c>
      <c r="L80" s="55">
        <v>14.3</v>
      </c>
    </row>
    <row r="81" spans="1:12" ht="14.4" x14ac:dyDescent="0.3">
      <c r="A81" s="20"/>
      <c r="B81" s="12"/>
      <c r="C81" s="9"/>
      <c r="D81" s="70" t="s">
        <v>23</v>
      </c>
      <c r="E81" s="45" t="s">
        <v>95</v>
      </c>
      <c r="F81" s="46">
        <v>200</v>
      </c>
      <c r="G81" s="57">
        <v>1.5</v>
      </c>
      <c r="H81" s="57">
        <v>0.6</v>
      </c>
      <c r="I81" s="57">
        <v>23.1</v>
      </c>
      <c r="J81" s="57" t="s">
        <v>68</v>
      </c>
      <c r="K81" s="48">
        <v>338</v>
      </c>
      <c r="L81" s="55">
        <v>19.09</v>
      </c>
    </row>
    <row r="82" spans="1:12" ht="14.4" x14ac:dyDescent="0.3">
      <c r="A82" s="20"/>
      <c r="B82" s="12"/>
      <c r="C82" s="9"/>
      <c r="D82" s="70" t="s">
        <v>98</v>
      </c>
      <c r="E82" s="45" t="s">
        <v>38</v>
      </c>
      <c r="F82" s="46">
        <v>30</v>
      </c>
      <c r="G82" s="60">
        <v>3.95</v>
      </c>
      <c r="H82" s="60">
        <v>0.5</v>
      </c>
      <c r="I82" s="60">
        <v>20.2</v>
      </c>
      <c r="J82" s="60">
        <v>117</v>
      </c>
      <c r="K82" s="48">
        <v>18</v>
      </c>
      <c r="L82" s="55">
        <v>5</v>
      </c>
    </row>
    <row r="83" spans="1:12" ht="14.4" x14ac:dyDescent="0.3">
      <c r="A83" s="20"/>
      <c r="B83" s="12"/>
      <c r="C83" s="9"/>
      <c r="D83" s="49"/>
      <c r="E83" s="36"/>
      <c r="F83" s="37"/>
      <c r="G83" s="37"/>
      <c r="H83" s="37"/>
      <c r="I83" s="37"/>
      <c r="J83" s="37"/>
      <c r="K83" s="38"/>
      <c r="L83" s="37"/>
    </row>
    <row r="84" spans="1:12" ht="14.4" x14ac:dyDescent="0.3">
      <c r="A84" s="20"/>
      <c r="B84" s="12"/>
      <c r="C84" s="9"/>
      <c r="D84" s="5"/>
      <c r="E84" s="36"/>
      <c r="F84" s="37"/>
      <c r="G84" s="37"/>
      <c r="H84" s="37"/>
      <c r="I84" s="37"/>
      <c r="J84" s="37"/>
      <c r="K84" s="38"/>
      <c r="L84" s="37"/>
    </row>
    <row r="85" spans="1:12" ht="14.4" x14ac:dyDescent="0.3">
      <c r="A85" s="20"/>
      <c r="B85" s="12"/>
      <c r="C85" s="9"/>
      <c r="D85" s="5"/>
      <c r="E85" s="36"/>
      <c r="F85" s="37"/>
      <c r="G85" s="37"/>
      <c r="H85" s="37"/>
      <c r="I85" s="37"/>
      <c r="J85" s="37"/>
      <c r="K85" s="38"/>
      <c r="L85" s="37"/>
    </row>
    <row r="86" spans="1:12" ht="14.4" x14ac:dyDescent="0.3">
      <c r="A86" s="21"/>
      <c r="B86" s="14"/>
      <c r="C86" s="6"/>
      <c r="D86" s="15" t="s">
        <v>32</v>
      </c>
      <c r="E86" s="7"/>
      <c r="F86" s="16">
        <f>SUM(F79:F85)</f>
        <v>630</v>
      </c>
      <c r="G86" s="52">
        <f t="shared" ref="G86" si="26">SUM(G79:G85)</f>
        <v>13.899999999999999</v>
      </c>
      <c r="H86" s="52">
        <f t="shared" ref="H86" si="27">SUM(H79:H85)</f>
        <v>10.499999999999998</v>
      </c>
      <c r="I86" s="52">
        <f t="shared" ref="I86" si="28">SUM(I79:I85)</f>
        <v>86.881000000000014</v>
      </c>
      <c r="J86" s="52">
        <f t="shared" ref="J86:L86" si="29">SUM(J79:J85)</f>
        <v>494.4</v>
      </c>
      <c r="K86" s="22"/>
      <c r="L86" s="16">
        <f t="shared" si="29"/>
        <v>76.09</v>
      </c>
    </row>
    <row r="87" spans="1:12" ht="14.4" x14ac:dyDescent="0.3">
      <c r="A87" s="23">
        <f>A79</f>
        <v>1</v>
      </c>
      <c r="B87" s="10">
        <f>B79</f>
        <v>5</v>
      </c>
      <c r="C87" s="8" t="s">
        <v>24</v>
      </c>
      <c r="D87" s="49" t="s">
        <v>26</v>
      </c>
      <c r="E87" s="45" t="s">
        <v>69</v>
      </c>
      <c r="F87" s="46">
        <v>200</v>
      </c>
      <c r="G87" s="60">
        <v>3.927</v>
      </c>
      <c r="H87" s="60">
        <v>3.9678</v>
      </c>
      <c r="I87" s="60">
        <v>10.4</v>
      </c>
      <c r="J87" s="60">
        <v>107</v>
      </c>
      <c r="K87" s="48">
        <v>82</v>
      </c>
      <c r="L87" s="55">
        <v>29.85</v>
      </c>
    </row>
    <row r="88" spans="1:12" ht="14.4" x14ac:dyDescent="0.3">
      <c r="A88" s="20"/>
      <c r="B88" s="12"/>
      <c r="C88" s="9"/>
      <c r="D88" s="49" t="s">
        <v>27</v>
      </c>
      <c r="E88" s="45" t="s">
        <v>70</v>
      </c>
      <c r="F88" s="46">
        <v>100</v>
      </c>
      <c r="G88" s="60">
        <v>12</v>
      </c>
      <c r="H88" s="60">
        <v>15.016999999999999</v>
      </c>
      <c r="I88" s="60">
        <v>14</v>
      </c>
      <c r="J88" s="60">
        <v>247</v>
      </c>
      <c r="K88" s="48">
        <v>294</v>
      </c>
      <c r="L88" s="55">
        <v>44</v>
      </c>
    </row>
    <row r="89" spans="1:12" ht="14.4" x14ac:dyDescent="0.3">
      <c r="A89" s="20"/>
      <c r="B89" s="12"/>
      <c r="C89" s="9"/>
      <c r="D89" s="49" t="s">
        <v>28</v>
      </c>
      <c r="E89" s="45" t="s">
        <v>42</v>
      </c>
      <c r="F89" s="46">
        <v>150</v>
      </c>
      <c r="G89" s="60">
        <v>3.39</v>
      </c>
      <c r="H89" s="60">
        <v>4.8449999999999998</v>
      </c>
      <c r="I89" s="60">
        <v>35.81</v>
      </c>
      <c r="J89" s="60">
        <v>200.86</v>
      </c>
      <c r="K89" s="48">
        <v>302</v>
      </c>
      <c r="L89" s="55">
        <v>15</v>
      </c>
    </row>
    <row r="90" spans="1:12" ht="14.4" x14ac:dyDescent="0.3">
      <c r="A90" s="20"/>
      <c r="B90" s="12"/>
      <c r="C90" s="9"/>
      <c r="D90" s="49" t="s">
        <v>29</v>
      </c>
      <c r="E90" s="45" t="s">
        <v>48</v>
      </c>
      <c r="F90" s="46">
        <v>200</v>
      </c>
      <c r="G90" s="60">
        <v>0</v>
      </c>
      <c r="H90" s="60">
        <v>0</v>
      </c>
      <c r="I90" s="60">
        <v>11.231999999999999</v>
      </c>
      <c r="J90" s="60">
        <v>41.91</v>
      </c>
      <c r="K90" s="48">
        <v>376</v>
      </c>
      <c r="L90" s="55">
        <v>6</v>
      </c>
    </row>
    <row r="91" spans="1:12" ht="14.4" x14ac:dyDescent="0.3">
      <c r="A91" s="20"/>
      <c r="B91" s="12"/>
      <c r="C91" s="9"/>
      <c r="D91" s="70" t="s">
        <v>31</v>
      </c>
      <c r="E91" s="45" t="s">
        <v>40</v>
      </c>
      <c r="F91" s="46">
        <v>40</v>
      </c>
      <c r="G91" s="60">
        <v>3.7349999999999999</v>
      </c>
      <c r="H91" s="60">
        <v>0.67500000000000004</v>
      </c>
      <c r="I91" s="60">
        <v>21.645</v>
      </c>
      <c r="J91" s="60">
        <v>116.55</v>
      </c>
      <c r="K91" s="48">
        <v>19</v>
      </c>
      <c r="L91" s="55">
        <v>5</v>
      </c>
    </row>
    <row r="92" spans="1:12" ht="14.4" x14ac:dyDescent="0.3">
      <c r="A92" s="20"/>
      <c r="B92" s="12"/>
      <c r="C92" s="9"/>
      <c r="D92" s="70" t="s">
        <v>30</v>
      </c>
      <c r="E92" s="45" t="s">
        <v>38</v>
      </c>
      <c r="F92" s="46">
        <v>40</v>
      </c>
      <c r="G92" s="60">
        <v>3.7999999999999994</v>
      </c>
      <c r="H92" s="60">
        <v>0.45</v>
      </c>
      <c r="I92" s="60">
        <v>24.75</v>
      </c>
      <c r="J92" s="60">
        <v>135</v>
      </c>
      <c r="K92" s="48">
        <v>18</v>
      </c>
      <c r="L92" s="55">
        <v>7</v>
      </c>
    </row>
    <row r="93" spans="1:12" ht="14.4" x14ac:dyDescent="0.3">
      <c r="A93" s="20"/>
      <c r="B93" s="12"/>
      <c r="C93" s="9"/>
      <c r="D93" s="5"/>
      <c r="E93" s="36"/>
      <c r="F93" s="37"/>
      <c r="G93" s="37"/>
      <c r="H93" s="37"/>
      <c r="I93" s="37"/>
      <c r="J93" s="37"/>
      <c r="K93" s="38"/>
      <c r="L93" s="37"/>
    </row>
    <row r="94" spans="1:12" ht="14.4" x14ac:dyDescent="0.3">
      <c r="A94" s="20"/>
      <c r="B94" s="12"/>
      <c r="C94" s="9"/>
      <c r="D94" s="5"/>
      <c r="E94" s="36"/>
      <c r="F94" s="37"/>
      <c r="G94" s="37"/>
      <c r="H94" s="37"/>
      <c r="I94" s="37"/>
      <c r="J94" s="37"/>
      <c r="K94" s="38"/>
      <c r="L94" s="37"/>
    </row>
    <row r="95" spans="1:12" ht="14.4" x14ac:dyDescent="0.3">
      <c r="A95" s="21"/>
      <c r="B95" s="14"/>
      <c r="C95" s="6"/>
      <c r="D95" s="15" t="s">
        <v>32</v>
      </c>
      <c r="E95" s="7"/>
      <c r="F95" s="16">
        <f>SUM(F87:F94)</f>
        <v>730</v>
      </c>
      <c r="G95" s="52">
        <f t="shared" ref="G95" si="30">SUM(G87:G94)</f>
        <v>26.852</v>
      </c>
      <c r="H95" s="52">
        <f t="shared" ref="H95" si="31">SUM(H87:H94)</f>
        <v>24.954799999999999</v>
      </c>
      <c r="I95" s="52">
        <f t="shared" ref="I95" si="32">SUM(I87:I94)</f>
        <v>117.837</v>
      </c>
      <c r="J95" s="52">
        <f t="shared" ref="J95:L95" si="33">SUM(J87:J94)</f>
        <v>848.31999999999994</v>
      </c>
      <c r="K95" s="22"/>
      <c r="L95" s="16">
        <f t="shared" si="33"/>
        <v>106.85</v>
      </c>
    </row>
    <row r="96" spans="1:12" ht="15.75" customHeight="1" x14ac:dyDescent="0.25">
      <c r="A96" s="26">
        <f>A79</f>
        <v>1</v>
      </c>
      <c r="B96" s="27">
        <f>B79</f>
        <v>5</v>
      </c>
      <c r="C96" s="97" t="s">
        <v>4</v>
      </c>
      <c r="D96" s="98"/>
      <c r="E96" s="28"/>
      <c r="F96" s="29">
        <f>F86+F95</f>
        <v>1360</v>
      </c>
      <c r="G96" s="53">
        <f>G86+G95</f>
        <v>40.751999999999995</v>
      </c>
      <c r="H96" s="53">
        <f>H86+H95</f>
        <v>35.454799999999999</v>
      </c>
      <c r="I96" s="53">
        <f>I86+I95</f>
        <v>204.71800000000002</v>
      </c>
      <c r="J96" s="53">
        <f>J86+J95</f>
        <v>1342.7199999999998</v>
      </c>
      <c r="K96" s="29"/>
      <c r="L96" s="29">
        <f>L86+L95</f>
        <v>182.94</v>
      </c>
    </row>
    <row r="97" spans="1:12" ht="14.4" x14ac:dyDescent="0.3">
      <c r="A97" s="17">
        <v>2</v>
      </c>
      <c r="B97" s="18">
        <v>1</v>
      </c>
      <c r="C97" s="19" t="s">
        <v>19</v>
      </c>
      <c r="D97" s="44" t="s">
        <v>20</v>
      </c>
      <c r="E97" s="45" t="s">
        <v>71</v>
      </c>
      <c r="F97" s="46">
        <v>200</v>
      </c>
      <c r="G97" s="60">
        <v>8.5</v>
      </c>
      <c r="H97" s="60">
        <v>3.62</v>
      </c>
      <c r="I97" s="60">
        <v>27.052</v>
      </c>
      <c r="J97" s="60">
        <v>170.27</v>
      </c>
      <c r="K97" s="47">
        <v>173</v>
      </c>
      <c r="L97" s="55">
        <v>22</v>
      </c>
    </row>
    <row r="98" spans="1:12" ht="14.4" x14ac:dyDescent="0.3">
      <c r="A98" s="20"/>
      <c r="B98" s="12"/>
      <c r="C98" s="9"/>
      <c r="D98" s="90" t="s">
        <v>22</v>
      </c>
      <c r="E98" s="45" t="s">
        <v>72</v>
      </c>
      <c r="F98" s="46">
        <v>50</v>
      </c>
      <c r="G98" s="60">
        <f>4.25*50/45</f>
        <v>4.7222222222222223</v>
      </c>
      <c r="H98" s="60">
        <f>9.38*50/45</f>
        <v>10.422222222222224</v>
      </c>
      <c r="I98" s="60">
        <v>18.39</v>
      </c>
      <c r="J98" s="60">
        <v>152</v>
      </c>
      <c r="K98" s="48" t="s">
        <v>74</v>
      </c>
      <c r="L98" s="55">
        <v>20</v>
      </c>
    </row>
    <row r="99" spans="1:12" ht="14.4" x14ac:dyDescent="0.3">
      <c r="A99" s="20"/>
      <c r="B99" s="12"/>
      <c r="C99" s="9"/>
      <c r="D99" s="49" t="s">
        <v>21</v>
      </c>
      <c r="E99" s="45" t="s">
        <v>73</v>
      </c>
      <c r="F99" s="46">
        <v>200</v>
      </c>
      <c r="G99" s="60">
        <v>1.6105</v>
      </c>
      <c r="H99" s="60">
        <v>3</v>
      </c>
      <c r="I99" s="60">
        <v>11.250999999999999</v>
      </c>
      <c r="J99" s="60">
        <v>82.07</v>
      </c>
      <c r="K99" s="48">
        <v>378</v>
      </c>
      <c r="L99" s="55">
        <v>10</v>
      </c>
    </row>
    <row r="100" spans="1:12" ht="14.4" x14ac:dyDescent="0.3">
      <c r="A100" s="20"/>
      <c r="B100" s="12"/>
      <c r="C100" s="9"/>
      <c r="D100" s="91" t="s">
        <v>23</v>
      </c>
      <c r="E100" s="45" t="s">
        <v>95</v>
      </c>
      <c r="F100" s="46">
        <v>200</v>
      </c>
      <c r="G100" s="57">
        <v>1</v>
      </c>
      <c r="H100" s="57">
        <v>0.4</v>
      </c>
      <c r="I100" s="57">
        <v>15.4</v>
      </c>
      <c r="J100" s="57">
        <v>71.5</v>
      </c>
      <c r="K100" s="48">
        <v>338</v>
      </c>
      <c r="L100" s="55">
        <v>24.09</v>
      </c>
    </row>
    <row r="101" spans="1:12" ht="14.4" x14ac:dyDescent="0.3">
      <c r="A101" s="20"/>
      <c r="B101" s="12"/>
      <c r="C101" s="9"/>
      <c r="D101" s="49"/>
      <c r="E101" s="36"/>
      <c r="F101" s="37"/>
      <c r="G101" s="37"/>
      <c r="H101" s="37"/>
      <c r="I101" s="37"/>
      <c r="J101" s="37"/>
      <c r="K101" s="38"/>
      <c r="L101" s="37"/>
    </row>
    <row r="102" spans="1:12" ht="14.4" x14ac:dyDescent="0.3">
      <c r="A102" s="20"/>
      <c r="B102" s="12"/>
      <c r="C102" s="9"/>
      <c r="D102" s="5"/>
      <c r="E102" s="36"/>
      <c r="F102" s="37"/>
      <c r="G102" s="37"/>
      <c r="H102" s="37"/>
      <c r="I102" s="37"/>
      <c r="J102" s="37"/>
      <c r="K102" s="38"/>
      <c r="L102" s="37"/>
    </row>
    <row r="103" spans="1:12" ht="14.4" x14ac:dyDescent="0.3">
      <c r="A103" s="20"/>
      <c r="B103" s="12"/>
      <c r="C103" s="9"/>
      <c r="D103" s="5"/>
      <c r="E103" s="36"/>
      <c r="F103" s="37"/>
      <c r="G103" s="37"/>
      <c r="H103" s="37"/>
      <c r="I103" s="37"/>
      <c r="J103" s="37"/>
      <c r="K103" s="38"/>
      <c r="L103" s="37"/>
    </row>
    <row r="104" spans="1:12" ht="14.4" x14ac:dyDescent="0.3">
      <c r="A104" s="21"/>
      <c r="B104" s="14"/>
      <c r="C104" s="6"/>
      <c r="D104" s="15" t="s">
        <v>32</v>
      </c>
      <c r="E104" s="7"/>
      <c r="F104" s="16">
        <f>SUM(F97:F103)</f>
        <v>650</v>
      </c>
      <c r="G104" s="52">
        <f t="shared" ref="G104:J104" si="34">SUM(G97:G103)</f>
        <v>15.832722222222221</v>
      </c>
      <c r="H104" s="52">
        <f t="shared" si="34"/>
        <v>17.442222222222224</v>
      </c>
      <c r="I104" s="52">
        <f t="shared" si="34"/>
        <v>72.093000000000004</v>
      </c>
      <c r="J104" s="52">
        <f t="shared" si="34"/>
        <v>475.84</v>
      </c>
      <c r="K104" s="22"/>
      <c r="L104" s="16">
        <f t="shared" ref="L104" si="35">SUM(L97:L103)</f>
        <v>76.09</v>
      </c>
    </row>
    <row r="105" spans="1:12" ht="28.8" x14ac:dyDescent="0.3">
      <c r="A105" s="23">
        <f>A97</f>
        <v>2</v>
      </c>
      <c r="B105" s="10">
        <f>B97</f>
        <v>1</v>
      </c>
      <c r="C105" s="8" t="s">
        <v>24</v>
      </c>
      <c r="D105" s="49" t="s">
        <v>25</v>
      </c>
      <c r="E105" s="45" t="s">
        <v>75</v>
      </c>
      <c r="F105" s="46">
        <v>60</v>
      </c>
      <c r="G105" s="60">
        <v>0.63759999999999994</v>
      </c>
      <c r="H105" s="60">
        <v>2.0588000000000002</v>
      </c>
      <c r="I105" s="60">
        <v>6.4779</v>
      </c>
      <c r="J105" s="60">
        <v>48.667999999999999</v>
      </c>
      <c r="K105" s="48">
        <v>47</v>
      </c>
      <c r="L105" s="55">
        <v>8</v>
      </c>
    </row>
    <row r="106" spans="1:12" ht="14.4" x14ac:dyDescent="0.3">
      <c r="A106" s="20"/>
      <c r="B106" s="12"/>
      <c r="C106" s="9"/>
      <c r="D106" s="49" t="s">
        <v>26</v>
      </c>
      <c r="E106" s="45" t="s">
        <v>99</v>
      </c>
      <c r="F106" s="46">
        <v>200</v>
      </c>
      <c r="G106" s="60">
        <v>1.08</v>
      </c>
      <c r="H106" s="60">
        <v>5.5</v>
      </c>
      <c r="I106" s="60">
        <v>7</v>
      </c>
      <c r="J106" s="60">
        <v>85</v>
      </c>
      <c r="K106" s="48">
        <v>99</v>
      </c>
      <c r="L106" s="55">
        <v>17.82</v>
      </c>
    </row>
    <row r="107" spans="1:12" ht="14.4" x14ac:dyDescent="0.3">
      <c r="A107" s="20"/>
      <c r="B107" s="12"/>
      <c r="C107" s="9"/>
      <c r="D107" s="91" t="s">
        <v>28</v>
      </c>
      <c r="E107" s="45" t="s">
        <v>44</v>
      </c>
      <c r="F107" s="46">
        <v>150</v>
      </c>
      <c r="G107" s="60">
        <v>2.9649999999999999</v>
      </c>
      <c r="H107" s="60">
        <v>4.8449999999999998</v>
      </c>
      <c r="I107" s="60">
        <v>34.82</v>
      </c>
      <c r="J107" s="60">
        <v>177.25</v>
      </c>
      <c r="K107" s="48">
        <v>309</v>
      </c>
      <c r="L107" s="55">
        <v>15</v>
      </c>
    </row>
    <row r="108" spans="1:12" ht="14.4" x14ac:dyDescent="0.3">
      <c r="A108" s="20"/>
      <c r="B108" s="12"/>
      <c r="C108" s="9"/>
      <c r="D108" s="91" t="s">
        <v>27</v>
      </c>
      <c r="E108" s="45" t="s">
        <v>92</v>
      </c>
      <c r="F108" s="46">
        <v>100</v>
      </c>
      <c r="G108" s="60">
        <v>14.1965</v>
      </c>
      <c r="H108" s="60">
        <v>13.5701</v>
      </c>
      <c r="I108" s="60">
        <v>10.8</v>
      </c>
      <c r="J108" s="60">
        <v>198</v>
      </c>
      <c r="K108" s="48">
        <v>261</v>
      </c>
      <c r="L108" s="55">
        <v>42.03</v>
      </c>
    </row>
    <row r="109" spans="1:12" ht="14.4" x14ac:dyDescent="0.3">
      <c r="A109" s="20"/>
      <c r="B109" s="12"/>
      <c r="C109" s="9"/>
      <c r="D109" s="49" t="s">
        <v>29</v>
      </c>
      <c r="E109" s="45" t="s">
        <v>66</v>
      </c>
      <c r="F109" s="46">
        <v>200</v>
      </c>
      <c r="G109" s="60">
        <v>0.108</v>
      </c>
      <c r="H109" s="60">
        <v>0.108</v>
      </c>
      <c r="I109" s="60">
        <v>11.628</v>
      </c>
      <c r="J109" s="60">
        <v>47.898000000000003</v>
      </c>
      <c r="K109" s="48">
        <v>342</v>
      </c>
      <c r="L109" s="55">
        <v>12</v>
      </c>
    </row>
    <row r="110" spans="1:12" ht="14.4" x14ac:dyDescent="0.3">
      <c r="A110" s="20"/>
      <c r="B110" s="12"/>
      <c r="C110" s="9"/>
      <c r="D110" s="91" t="s">
        <v>31</v>
      </c>
      <c r="E110" s="45" t="s">
        <v>40</v>
      </c>
      <c r="F110" s="46">
        <v>40</v>
      </c>
      <c r="G110" s="60">
        <v>3.7349999999999999</v>
      </c>
      <c r="H110" s="60">
        <v>0.67500000000000004</v>
      </c>
      <c r="I110" s="60">
        <v>21.645</v>
      </c>
      <c r="J110" s="60">
        <v>116.55</v>
      </c>
      <c r="K110" s="48">
        <v>19</v>
      </c>
      <c r="L110" s="55">
        <v>5</v>
      </c>
    </row>
    <row r="111" spans="1:12" ht="14.4" x14ac:dyDescent="0.3">
      <c r="A111" s="20"/>
      <c r="B111" s="12"/>
      <c r="C111" s="9"/>
      <c r="D111" s="91" t="s">
        <v>30</v>
      </c>
      <c r="E111" s="45" t="s">
        <v>38</v>
      </c>
      <c r="F111" s="46">
        <v>40</v>
      </c>
      <c r="G111" s="60">
        <v>3.7999999999999994</v>
      </c>
      <c r="H111" s="60">
        <v>0.45</v>
      </c>
      <c r="I111" s="60">
        <v>24.75</v>
      </c>
      <c r="J111" s="60">
        <v>135</v>
      </c>
      <c r="K111" s="48">
        <v>18</v>
      </c>
      <c r="L111" s="55">
        <v>7</v>
      </c>
    </row>
    <row r="112" spans="1:12" ht="14.4" x14ac:dyDescent="0.3">
      <c r="A112" s="20"/>
      <c r="B112" s="12"/>
      <c r="C112" s="9"/>
      <c r="D112" s="5"/>
      <c r="E112" s="36"/>
      <c r="F112" s="37"/>
      <c r="G112" s="37"/>
      <c r="H112" s="37"/>
      <c r="I112" s="37"/>
      <c r="J112" s="37"/>
      <c r="K112" s="38"/>
      <c r="L112" s="37"/>
    </row>
    <row r="113" spans="1:12" ht="14.4" x14ac:dyDescent="0.3">
      <c r="A113" s="20"/>
      <c r="B113" s="12"/>
      <c r="C113" s="9"/>
      <c r="D113" s="5"/>
      <c r="E113" s="36"/>
      <c r="F113" s="37"/>
      <c r="G113" s="37"/>
      <c r="H113" s="37"/>
      <c r="I113" s="37"/>
      <c r="J113" s="37"/>
      <c r="K113" s="38"/>
      <c r="L113" s="37"/>
    </row>
    <row r="114" spans="1:12" ht="14.4" x14ac:dyDescent="0.3">
      <c r="A114" s="21"/>
      <c r="B114" s="14"/>
      <c r="C114" s="6"/>
      <c r="D114" s="15" t="s">
        <v>32</v>
      </c>
      <c r="E114" s="7"/>
      <c r="F114" s="16">
        <f>SUM(F105:F113)</f>
        <v>790</v>
      </c>
      <c r="G114" s="52">
        <f t="shared" ref="G114:J114" si="36">SUM(G105:G113)</f>
        <v>26.522100000000002</v>
      </c>
      <c r="H114" s="52">
        <f t="shared" si="36"/>
        <v>27.206900000000001</v>
      </c>
      <c r="I114" s="52">
        <f t="shared" si="36"/>
        <v>117.12089999999999</v>
      </c>
      <c r="J114" s="52">
        <f t="shared" si="36"/>
        <v>808.36599999999999</v>
      </c>
      <c r="K114" s="22"/>
      <c r="L114" s="16">
        <f t="shared" ref="L114" si="37">SUM(L105:L113)</f>
        <v>106.85</v>
      </c>
    </row>
    <row r="115" spans="1:12" ht="15" thickBot="1" x14ac:dyDescent="0.3">
      <c r="A115" s="26">
        <f>A97</f>
        <v>2</v>
      </c>
      <c r="B115" s="27">
        <f>B97</f>
        <v>1</v>
      </c>
      <c r="C115" s="97" t="s">
        <v>4</v>
      </c>
      <c r="D115" s="98"/>
      <c r="E115" s="28"/>
      <c r="F115" s="29">
        <f>F104+F114</f>
        <v>1440</v>
      </c>
      <c r="G115" s="53">
        <f t="shared" ref="G115" si="38">G104+G114</f>
        <v>42.354822222222225</v>
      </c>
      <c r="H115" s="53">
        <f t="shared" ref="H115" si="39">H104+H114</f>
        <v>44.649122222222225</v>
      </c>
      <c r="I115" s="53">
        <f t="shared" ref="I115" si="40">I104+I114</f>
        <v>189.2139</v>
      </c>
      <c r="J115" s="53">
        <f t="shared" ref="J115:L115" si="41">J104+J114</f>
        <v>1284.2059999999999</v>
      </c>
      <c r="K115" s="29"/>
      <c r="L115" s="29">
        <f t="shared" si="41"/>
        <v>182.94</v>
      </c>
    </row>
    <row r="116" spans="1:12" ht="15" thickBot="1" x14ac:dyDescent="0.35">
      <c r="A116" s="11">
        <v>2</v>
      </c>
      <c r="B116" s="12">
        <v>2</v>
      </c>
      <c r="C116" s="19" t="s">
        <v>19</v>
      </c>
      <c r="D116" s="44" t="s">
        <v>20</v>
      </c>
      <c r="E116" s="45" t="s">
        <v>61</v>
      </c>
      <c r="F116" s="46">
        <v>200</v>
      </c>
      <c r="G116" s="60">
        <v>6</v>
      </c>
      <c r="H116" s="60">
        <v>3.16</v>
      </c>
      <c r="I116" s="60">
        <v>24.8</v>
      </c>
      <c r="J116" s="60">
        <v>202.7</v>
      </c>
      <c r="K116" s="47">
        <v>171</v>
      </c>
      <c r="L116" s="55">
        <v>25</v>
      </c>
    </row>
    <row r="117" spans="1:12" ht="14.4" x14ac:dyDescent="0.3">
      <c r="A117" s="11"/>
      <c r="B117" s="12"/>
      <c r="C117" s="9"/>
      <c r="D117" s="44" t="s">
        <v>20</v>
      </c>
      <c r="E117" s="45" t="s">
        <v>62</v>
      </c>
      <c r="F117" s="46">
        <v>50</v>
      </c>
      <c r="G117" s="60">
        <v>6.5</v>
      </c>
      <c r="H117" s="60">
        <v>5.2</v>
      </c>
      <c r="I117" s="60">
        <v>0.4</v>
      </c>
      <c r="J117" s="60">
        <v>76</v>
      </c>
      <c r="K117" s="48">
        <v>209</v>
      </c>
      <c r="L117" s="55">
        <v>13.1</v>
      </c>
    </row>
    <row r="118" spans="1:12" ht="14.4" x14ac:dyDescent="0.3">
      <c r="A118" s="11"/>
      <c r="B118" s="12"/>
      <c r="C118" s="9"/>
      <c r="D118" s="91"/>
      <c r="E118" s="45" t="s">
        <v>63</v>
      </c>
      <c r="F118" s="46">
        <v>125</v>
      </c>
      <c r="G118" s="60">
        <v>2.8</v>
      </c>
      <c r="H118" s="60">
        <v>3</v>
      </c>
      <c r="I118" s="60">
        <v>14.2</v>
      </c>
      <c r="J118" s="60">
        <v>55.2</v>
      </c>
      <c r="K118" s="48"/>
      <c r="L118" s="55">
        <v>16.739999999999998</v>
      </c>
    </row>
    <row r="119" spans="1:12" ht="14.4" x14ac:dyDescent="0.3">
      <c r="A119" s="11"/>
      <c r="B119" s="12"/>
      <c r="C119" s="9"/>
      <c r="D119" s="49" t="s">
        <v>22</v>
      </c>
      <c r="E119" s="45" t="s">
        <v>38</v>
      </c>
      <c r="F119" s="46">
        <v>30</v>
      </c>
      <c r="G119" s="60">
        <v>3.7999999999999994</v>
      </c>
      <c r="H119" s="60">
        <v>0.45</v>
      </c>
      <c r="I119" s="60">
        <v>20.75</v>
      </c>
      <c r="J119" s="60">
        <v>135</v>
      </c>
      <c r="K119" s="48">
        <v>18</v>
      </c>
      <c r="L119" s="55">
        <v>3</v>
      </c>
    </row>
    <row r="120" spans="1:12" ht="14.4" x14ac:dyDescent="0.3">
      <c r="A120" s="11"/>
      <c r="B120" s="12"/>
      <c r="C120" s="9"/>
      <c r="D120" s="91" t="s">
        <v>21</v>
      </c>
      <c r="E120" s="45" t="s">
        <v>41</v>
      </c>
      <c r="F120" s="46">
        <v>200</v>
      </c>
      <c r="G120" s="60">
        <v>1.736</v>
      </c>
      <c r="H120" s="60">
        <v>4.0204000000000004</v>
      </c>
      <c r="I120" s="60">
        <v>11.459</v>
      </c>
      <c r="J120" s="60">
        <v>84.846000000000004</v>
      </c>
      <c r="K120" s="48">
        <v>379</v>
      </c>
      <c r="L120" s="55">
        <v>18.25</v>
      </c>
    </row>
    <row r="121" spans="1:12" ht="14.4" x14ac:dyDescent="0.3">
      <c r="A121" s="11"/>
      <c r="B121" s="12"/>
      <c r="C121" s="9"/>
      <c r="D121" s="5"/>
      <c r="E121" s="36"/>
      <c r="F121" s="37"/>
      <c r="G121" s="37"/>
      <c r="H121" s="37"/>
      <c r="I121" s="37"/>
      <c r="J121" s="37"/>
      <c r="K121" s="38"/>
      <c r="L121" s="37"/>
    </row>
    <row r="122" spans="1:12" ht="14.4" x14ac:dyDescent="0.3">
      <c r="A122" s="11"/>
      <c r="B122" s="12"/>
      <c r="C122" s="9"/>
      <c r="D122" s="5"/>
      <c r="E122" s="36"/>
      <c r="F122" s="37"/>
      <c r="G122" s="37"/>
      <c r="H122" s="37"/>
      <c r="I122" s="37"/>
      <c r="J122" s="37"/>
      <c r="K122" s="38"/>
      <c r="L122" s="37"/>
    </row>
    <row r="123" spans="1:12" ht="14.4" x14ac:dyDescent="0.3">
      <c r="A123" s="13"/>
      <c r="B123" s="14"/>
      <c r="C123" s="6"/>
      <c r="D123" s="15" t="s">
        <v>32</v>
      </c>
      <c r="E123" s="7"/>
      <c r="F123" s="16">
        <f>SUM(F116:F122)</f>
        <v>605</v>
      </c>
      <c r="G123" s="52">
        <f t="shared" ref="G123:J123" si="42">SUM(G116:G122)</f>
        <v>20.836000000000002</v>
      </c>
      <c r="H123" s="52">
        <f t="shared" si="42"/>
        <v>15.830399999999999</v>
      </c>
      <c r="I123" s="52">
        <f t="shared" si="42"/>
        <v>71.608999999999995</v>
      </c>
      <c r="J123" s="52">
        <f t="shared" si="42"/>
        <v>553.74599999999998</v>
      </c>
      <c r="K123" s="22"/>
      <c r="L123" s="16">
        <f t="shared" ref="L123" si="43">SUM(L116:L122)</f>
        <v>76.09</v>
      </c>
    </row>
    <row r="124" spans="1:12" ht="14.4" x14ac:dyDescent="0.3">
      <c r="A124" s="10">
        <f>A116</f>
        <v>2</v>
      </c>
      <c r="B124" s="10">
        <f>B116</f>
        <v>2</v>
      </c>
      <c r="C124" s="8" t="s">
        <v>24</v>
      </c>
      <c r="D124" s="49" t="s">
        <v>26</v>
      </c>
      <c r="E124" s="45" t="s">
        <v>100</v>
      </c>
      <c r="F124" s="46">
        <v>200</v>
      </c>
      <c r="G124" s="60">
        <v>3.6</v>
      </c>
      <c r="H124" s="60">
        <v>2</v>
      </c>
      <c r="I124" s="60">
        <v>6.2</v>
      </c>
      <c r="J124" s="60">
        <v>142</v>
      </c>
      <c r="K124" s="48">
        <v>88</v>
      </c>
      <c r="L124" s="55">
        <v>27</v>
      </c>
    </row>
    <row r="125" spans="1:12" ht="14.4" x14ac:dyDescent="0.3">
      <c r="A125" s="11"/>
      <c r="B125" s="12"/>
      <c r="C125" s="9"/>
      <c r="D125" s="49" t="s">
        <v>27</v>
      </c>
      <c r="E125" s="45" t="s">
        <v>76</v>
      </c>
      <c r="F125" s="46">
        <v>100</v>
      </c>
      <c r="G125" s="60">
        <v>11.766</v>
      </c>
      <c r="H125" s="60">
        <v>14.5</v>
      </c>
      <c r="I125" s="60">
        <v>29.151</v>
      </c>
      <c r="J125" s="60">
        <v>170</v>
      </c>
      <c r="K125" s="48">
        <v>271</v>
      </c>
      <c r="L125" s="55">
        <v>40.85</v>
      </c>
    </row>
    <row r="126" spans="1:12" ht="14.4" x14ac:dyDescent="0.3">
      <c r="A126" s="11"/>
      <c r="B126" s="12"/>
      <c r="C126" s="9"/>
      <c r="D126" s="49" t="s">
        <v>28</v>
      </c>
      <c r="E126" s="45" t="s">
        <v>39</v>
      </c>
      <c r="F126" s="46">
        <v>150</v>
      </c>
      <c r="G126" s="60">
        <v>3.23</v>
      </c>
      <c r="H126" s="60">
        <v>9.6</v>
      </c>
      <c r="I126" s="60">
        <v>18.899999999999999</v>
      </c>
      <c r="J126" s="60">
        <v>181.5</v>
      </c>
      <c r="K126" s="48">
        <v>128</v>
      </c>
      <c r="L126" s="55">
        <v>21</v>
      </c>
    </row>
    <row r="127" spans="1:12" ht="14.4" x14ac:dyDescent="0.3">
      <c r="A127" s="11"/>
      <c r="B127" s="12"/>
      <c r="C127" s="9"/>
      <c r="D127" s="49" t="s">
        <v>29</v>
      </c>
      <c r="E127" s="45" t="s">
        <v>53</v>
      </c>
      <c r="F127" s="46">
        <v>200</v>
      </c>
      <c r="G127" s="60">
        <v>0</v>
      </c>
      <c r="H127" s="60">
        <v>0</v>
      </c>
      <c r="I127" s="60">
        <v>11.231999999999999</v>
      </c>
      <c r="J127" s="60">
        <v>41.91</v>
      </c>
      <c r="K127" s="48">
        <v>349</v>
      </c>
      <c r="L127" s="55">
        <v>6</v>
      </c>
    </row>
    <row r="128" spans="1:12" ht="14.4" x14ac:dyDescent="0.3">
      <c r="A128" s="11"/>
      <c r="B128" s="12"/>
      <c r="C128" s="9"/>
      <c r="D128" s="91" t="s">
        <v>31</v>
      </c>
      <c r="E128" s="45" t="s">
        <v>40</v>
      </c>
      <c r="F128" s="46">
        <v>40</v>
      </c>
      <c r="G128" s="60">
        <v>3.7349999999999999</v>
      </c>
      <c r="H128" s="60">
        <v>0.67500000000000004</v>
      </c>
      <c r="I128" s="60">
        <v>21.645</v>
      </c>
      <c r="J128" s="60">
        <v>116.55</v>
      </c>
      <c r="K128" s="48">
        <v>19</v>
      </c>
      <c r="L128" s="55">
        <v>5</v>
      </c>
    </row>
    <row r="129" spans="1:12" ht="14.4" x14ac:dyDescent="0.3">
      <c r="A129" s="11"/>
      <c r="B129" s="12"/>
      <c r="C129" s="9"/>
      <c r="D129" s="91" t="s">
        <v>30</v>
      </c>
      <c r="E129" s="45" t="s">
        <v>38</v>
      </c>
      <c r="F129" s="46">
        <v>40</v>
      </c>
      <c r="G129" s="60">
        <v>3.7999999999999994</v>
      </c>
      <c r="H129" s="60">
        <v>0.45</v>
      </c>
      <c r="I129" s="60">
        <v>24.75</v>
      </c>
      <c r="J129" s="60">
        <v>135</v>
      </c>
      <c r="K129" s="48">
        <v>18</v>
      </c>
      <c r="L129" s="55">
        <v>7</v>
      </c>
    </row>
    <row r="130" spans="1:12" ht="14.4" x14ac:dyDescent="0.3">
      <c r="A130" s="11"/>
      <c r="B130" s="12"/>
      <c r="C130" s="9"/>
      <c r="D130" s="5"/>
      <c r="E130" s="36"/>
      <c r="F130" s="37"/>
      <c r="G130" s="37"/>
      <c r="H130" s="37"/>
      <c r="I130" s="37"/>
      <c r="J130" s="37"/>
      <c r="K130" s="38"/>
      <c r="L130" s="37"/>
    </row>
    <row r="131" spans="1:12" ht="14.4" x14ac:dyDescent="0.3">
      <c r="A131" s="11"/>
      <c r="B131" s="12"/>
      <c r="C131" s="9"/>
      <c r="D131" s="5"/>
      <c r="E131" s="36"/>
      <c r="F131" s="37"/>
      <c r="G131" s="37"/>
      <c r="H131" s="37"/>
      <c r="I131" s="37"/>
      <c r="J131" s="37"/>
      <c r="K131" s="38"/>
      <c r="L131" s="37"/>
    </row>
    <row r="132" spans="1:12" ht="14.4" x14ac:dyDescent="0.3">
      <c r="A132" s="13"/>
      <c r="B132" s="14"/>
      <c r="C132" s="6"/>
      <c r="D132" s="15" t="s">
        <v>32</v>
      </c>
      <c r="E132" s="7"/>
      <c r="F132" s="16">
        <f>SUM(F124:F131)</f>
        <v>730</v>
      </c>
      <c r="G132" s="52">
        <f t="shared" ref="G132:J132" si="44">SUM(G124:G131)</f>
        <v>26.131</v>
      </c>
      <c r="H132" s="52">
        <f t="shared" si="44"/>
        <v>27.225000000000001</v>
      </c>
      <c r="I132" s="52">
        <f t="shared" si="44"/>
        <v>111.878</v>
      </c>
      <c r="J132" s="52">
        <f t="shared" si="44"/>
        <v>786.95999999999992</v>
      </c>
      <c r="K132" s="22"/>
      <c r="L132" s="16">
        <f t="shared" ref="L132" si="45">SUM(L124:L131)</f>
        <v>106.85</v>
      </c>
    </row>
    <row r="133" spans="1:12" ht="15" thickBot="1" x14ac:dyDescent="0.3">
      <c r="A133" s="30">
        <f>A116</f>
        <v>2</v>
      </c>
      <c r="B133" s="30">
        <f>B116</f>
        <v>2</v>
      </c>
      <c r="C133" s="97" t="s">
        <v>4</v>
      </c>
      <c r="D133" s="98"/>
      <c r="E133" s="28"/>
      <c r="F133" s="29">
        <f>F123+F132</f>
        <v>1335</v>
      </c>
      <c r="G133" s="53">
        <f>G123+G132</f>
        <v>46.966999999999999</v>
      </c>
      <c r="H133" s="53">
        <f>H123+H132</f>
        <v>43.055399999999999</v>
      </c>
      <c r="I133" s="53">
        <f>I123+I132</f>
        <v>183.48699999999999</v>
      </c>
      <c r="J133" s="53">
        <f>J123+J132</f>
        <v>1340.7059999999999</v>
      </c>
      <c r="K133" s="29"/>
      <c r="L133" s="29">
        <f>L123+L132</f>
        <v>182.94</v>
      </c>
    </row>
    <row r="134" spans="1:12" ht="15" thickBot="1" x14ac:dyDescent="0.35">
      <c r="A134" s="17">
        <v>2</v>
      </c>
      <c r="B134" s="18">
        <v>3</v>
      </c>
      <c r="C134" s="19" t="s">
        <v>19</v>
      </c>
      <c r="D134" s="44" t="s">
        <v>20</v>
      </c>
      <c r="E134" s="45" t="s">
        <v>77</v>
      </c>
      <c r="F134" s="46">
        <v>150</v>
      </c>
      <c r="G134" s="60">
        <v>12.236000000000001</v>
      </c>
      <c r="H134" s="60">
        <v>9</v>
      </c>
      <c r="I134" s="60">
        <v>39</v>
      </c>
      <c r="J134" s="60">
        <v>338</v>
      </c>
      <c r="K134" s="47">
        <v>222</v>
      </c>
      <c r="L134" s="55">
        <v>40</v>
      </c>
    </row>
    <row r="135" spans="1:12" ht="14.4" x14ac:dyDescent="0.3">
      <c r="A135" s="20"/>
      <c r="B135" s="12"/>
      <c r="C135" s="9"/>
      <c r="D135" s="44" t="s">
        <v>20</v>
      </c>
      <c r="E135" s="45" t="s">
        <v>78</v>
      </c>
      <c r="F135" s="46">
        <v>50</v>
      </c>
      <c r="G135" s="60">
        <v>0.6</v>
      </c>
      <c r="H135" s="60">
        <v>1.5</v>
      </c>
      <c r="I135" s="60">
        <v>3.9</v>
      </c>
      <c r="J135" s="60">
        <v>29.9</v>
      </c>
      <c r="K135" s="48">
        <v>327</v>
      </c>
      <c r="L135" s="55">
        <v>9.06</v>
      </c>
    </row>
    <row r="136" spans="1:12" ht="14.4" x14ac:dyDescent="0.3">
      <c r="A136" s="20"/>
      <c r="B136" s="12"/>
      <c r="C136" s="9"/>
      <c r="D136" s="91" t="s">
        <v>25</v>
      </c>
      <c r="E136" s="45" t="s">
        <v>43</v>
      </c>
      <c r="F136" s="46">
        <v>50</v>
      </c>
      <c r="G136" s="60">
        <v>0.53</v>
      </c>
      <c r="H136" s="60">
        <v>0.08</v>
      </c>
      <c r="I136" s="60">
        <v>4.26</v>
      </c>
      <c r="J136" s="60">
        <v>39.9</v>
      </c>
      <c r="K136" s="48">
        <v>59</v>
      </c>
      <c r="L136" s="55">
        <v>3.03</v>
      </c>
    </row>
    <row r="137" spans="1:12" ht="15.75" customHeight="1" x14ac:dyDescent="0.3">
      <c r="A137" s="20"/>
      <c r="B137" s="12"/>
      <c r="C137" s="9"/>
      <c r="D137" s="49" t="s">
        <v>22</v>
      </c>
      <c r="E137" s="45" t="s">
        <v>47</v>
      </c>
      <c r="F137" s="46">
        <v>50</v>
      </c>
      <c r="G137" s="60">
        <v>2.68</v>
      </c>
      <c r="H137" s="60">
        <v>8.8800000000000008</v>
      </c>
      <c r="I137" s="60">
        <v>18.8</v>
      </c>
      <c r="J137" s="60">
        <v>115.6</v>
      </c>
      <c r="K137" s="48">
        <v>1</v>
      </c>
      <c r="L137" s="55">
        <v>18</v>
      </c>
    </row>
    <row r="138" spans="1:12" ht="14.4" x14ac:dyDescent="0.3">
      <c r="A138" s="20"/>
      <c r="B138" s="12"/>
      <c r="C138" s="9"/>
      <c r="D138" s="91" t="s">
        <v>21</v>
      </c>
      <c r="E138" s="45" t="s">
        <v>48</v>
      </c>
      <c r="F138" s="46">
        <v>200</v>
      </c>
      <c r="G138" s="60">
        <v>6.9999999999999999E-4</v>
      </c>
      <c r="H138" s="60">
        <v>0</v>
      </c>
      <c r="I138" s="60">
        <v>7.0350000000000001</v>
      </c>
      <c r="J138" s="60">
        <v>28.126000000000001</v>
      </c>
      <c r="K138" s="48">
        <v>376</v>
      </c>
      <c r="L138" s="55">
        <v>6</v>
      </c>
    </row>
    <row r="139" spans="1:12" ht="14.4" x14ac:dyDescent="0.3">
      <c r="A139" s="20"/>
      <c r="B139" s="12"/>
      <c r="C139" s="9"/>
      <c r="D139" s="5"/>
      <c r="E139" s="36"/>
      <c r="F139" s="37"/>
      <c r="G139" s="37"/>
      <c r="H139" s="37"/>
      <c r="I139" s="37"/>
      <c r="J139" s="37"/>
      <c r="K139" s="38"/>
      <c r="L139" s="37"/>
    </row>
    <row r="140" spans="1:12" ht="14.4" x14ac:dyDescent="0.3">
      <c r="A140" s="20"/>
      <c r="B140" s="12"/>
      <c r="C140" s="9"/>
      <c r="D140" s="5"/>
      <c r="E140" s="36"/>
      <c r="F140" s="37"/>
      <c r="G140" s="37"/>
      <c r="H140" s="37"/>
      <c r="I140" s="37"/>
      <c r="J140" s="37"/>
      <c r="K140" s="38"/>
      <c r="L140" s="37"/>
    </row>
    <row r="141" spans="1:12" ht="14.4" x14ac:dyDescent="0.3">
      <c r="A141" s="21"/>
      <c r="B141" s="14"/>
      <c r="C141" s="6"/>
      <c r="D141" s="15" t="s">
        <v>32</v>
      </c>
      <c r="E141" s="7"/>
      <c r="F141" s="16">
        <f>SUM(F134:F140)</f>
        <v>500</v>
      </c>
      <c r="G141" s="52">
        <f t="shared" ref="G141:J141" si="46">SUM(G134:G140)</f>
        <v>16.046699999999998</v>
      </c>
      <c r="H141" s="52">
        <f t="shared" si="46"/>
        <v>19.46</v>
      </c>
      <c r="I141" s="52">
        <f t="shared" si="46"/>
        <v>72.99499999999999</v>
      </c>
      <c r="J141" s="52">
        <f t="shared" si="46"/>
        <v>551.52599999999995</v>
      </c>
      <c r="K141" s="22"/>
      <c r="L141" s="16">
        <f t="shared" ref="L141" si="47">SUM(L134:L140)</f>
        <v>76.09</v>
      </c>
    </row>
    <row r="142" spans="1:12" ht="28.8" x14ac:dyDescent="0.3">
      <c r="A142" s="23">
        <f>A134</f>
        <v>2</v>
      </c>
      <c r="B142" s="10">
        <f>B134</f>
        <v>3</v>
      </c>
      <c r="C142" s="8" t="s">
        <v>24</v>
      </c>
      <c r="D142" s="49" t="s">
        <v>25</v>
      </c>
      <c r="E142" s="45" t="s">
        <v>79</v>
      </c>
      <c r="F142" s="46">
        <v>60</v>
      </c>
      <c r="G142" s="60">
        <v>1.43</v>
      </c>
      <c r="H142" s="60">
        <v>0.19500000000000001</v>
      </c>
      <c r="I142" s="60">
        <v>5.5250000000000004</v>
      </c>
      <c r="J142" s="60">
        <v>24.7</v>
      </c>
      <c r="K142" s="48">
        <v>22</v>
      </c>
      <c r="L142" s="55">
        <v>7</v>
      </c>
    </row>
    <row r="143" spans="1:12" ht="14.4" x14ac:dyDescent="0.3">
      <c r="A143" s="20"/>
      <c r="B143" s="12"/>
      <c r="C143" s="9"/>
      <c r="D143" s="49" t="s">
        <v>26</v>
      </c>
      <c r="E143" s="45" t="s">
        <v>58</v>
      </c>
      <c r="F143" s="46">
        <v>200</v>
      </c>
      <c r="G143" s="60">
        <v>2</v>
      </c>
      <c r="H143" s="60">
        <v>5.6044999999999998</v>
      </c>
      <c r="I143" s="60">
        <v>8.5</v>
      </c>
      <c r="J143" s="60">
        <v>145</v>
      </c>
      <c r="K143" s="48">
        <v>111</v>
      </c>
      <c r="L143" s="55">
        <v>25.85</v>
      </c>
    </row>
    <row r="144" spans="1:12" ht="14.4" x14ac:dyDescent="0.3">
      <c r="A144" s="20"/>
      <c r="B144" s="12"/>
      <c r="C144" s="9"/>
      <c r="D144" s="91" t="s">
        <v>28</v>
      </c>
      <c r="E144" s="45" t="s">
        <v>50</v>
      </c>
      <c r="F144" s="46">
        <v>150</v>
      </c>
      <c r="G144" s="60">
        <v>3.7305000000000001</v>
      </c>
      <c r="H144" s="60">
        <v>5.24</v>
      </c>
      <c r="I144" s="60">
        <v>39.256</v>
      </c>
      <c r="J144" s="60">
        <v>183.15</v>
      </c>
      <c r="K144" s="48">
        <v>304</v>
      </c>
      <c r="L144" s="55">
        <v>15</v>
      </c>
    </row>
    <row r="145" spans="1:12" ht="14.4" x14ac:dyDescent="0.3">
      <c r="A145" s="20"/>
      <c r="B145" s="12"/>
      <c r="C145" s="9"/>
      <c r="D145" s="91" t="s">
        <v>27</v>
      </c>
      <c r="E145" s="45" t="s">
        <v>80</v>
      </c>
      <c r="F145" s="46">
        <v>100</v>
      </c>
      <c r="G145" s="60">
        <v>11.34</v>
      </c>
      <c r="H145" s="60">
        <v>11.5</v>
      </c>
      <c r="I145" s="60">
        <v>9.5</v>
      </c>
      <c r="J145" s="60">
        <v>165.6</v>
      </c>
      <c r="K145" s="48">
        <v>231</v>
      </c>
      <c r="L145" s="55">
        <v>35</v>
      </c>
    </row>
    <row r="146" spans="1:12" ht="14.4" x14ac:dyDescent="0.3">
      <c r="A146" s="20"/>
      <c r="B146" s="12"/>
      <c r="C146" s="9"/>
      <c r="D146" s="49" t="s">
        <v>29</v>
      </c>
      <c r="E146" s="45" t="s">
        <v>66</v>
      </c>
      <c r="F146" s="46">
        <v>200</v>
      </c>
      <c r="G146" s="60">
        <v>0.108</v>
      </c>
      <c r="H146" s="60">
        <v>0.108</v>
      </c>
      <c r="I146" s="60">
        <v>8</v>
      </c>
      <c r="J146" s="60">
        <v>47.898000000000003</v>
      </c>
      <c r="K146" s="48">
        <v>342</v>
      </c>
      <c r="L146" s="55">
        <v>12</v>
      </c>
    </row>
    <row r="147" spans="1:12" ht="14.4" x14ac:dyDescent="0.3">
      <c r="A147" s="20"/>
      <c r="B147" s="12"/>
      <c r="C147" s="9"/>
      <c r="D147" s="91" t="s">
        <v>31</v>
      </c>
      <c r="E147" s="45" t="s">
        <v>40</v>
      </c>
      <c r="F147" s="46">
        <v>40</v>
      </c>
      <c r="G147" s="60">
        <v>3.7349999999999999</v>
      </c>
      <c r="H147" s="60">
        <v>0.67500000000000004</v>
      </c>
      <c r="I147" s="60">
        <v>21.645</v>
      </c>
      <c r="J147" s="60">
        <v>116.55</v>
      </c>
      <c r="K147" s="48">
        <v>19</v>
      </c>
      <c r="L147" s="55">
        <v>5</v>
      </c>
    </row>
    <row r="148" spans="1:12" ht="14.4" x14ac:dyDescent="0.3">
      <c r="A148" s="20"/>
      <c r="B148" s="12"/>
      <c r="C148" s="9"/>
      <c r="D148" s="91" t="s">
        <v>30</v>
      </c>
      <c r="E148" s="45" t="s">
        <v>38</v>
      </c>
      <c r="F148" s="46">
        <v>40</v>
      </c>
      <c r="G148" s="60">
        <v>3.7999999999999994</v>
      </c>
      <c r="H148" s="60">
        <v>0.45</v>
      </c>
      <c r="I148" s="60">
        <v>24.75</v>
      </c>
      <c r="J148" s="60">
        <v>135</v>
      </c>
      <c r="K148" s="48">
        <v>18</v>
      </c>
      <c r="L148" s="55">
        <v>7</v>
      </c>
    </row>
    <row r="149" spans="1:12" ht="14.4" x14ac:dyDescent="0.3">
      <c r="A149" s="20"/>
      <c r="B149" s="12"/>
      <c r="C149" s="9"/>
      <c r="D149" s="5"/>
      <c r="E149" s="36"/>
      <c r="F149" s="37"/>
      <c r="G149" s="37"/>
      <c r="H149" s="37"/>
      <c r="I149" s="37"/>
      <c r="J149" s="37"/>
      <c r="K149" s="38"/>
      <c r="L149" s="37"/>
    </row>
    <row r="150" spans="1:12" ht="14.4" x14ac:dyDescent="0.3">
      <c r="A150" s="20"/>
      <c r="B150" s="12"/>
      <c r="C150" s="9"/>
      <c r="D150" s="5"/>
      <c r="E150" s="36"/>
      <c r="F150" s="37"/>
      <c r="G150" s="37"/>
      <c r="H150" s="37"/>
      <c r="I150" s="37"/>
      <c r="J150" s="37"/>
      <c r="K150" s="38"/>
      <c r="L150" s="37"/>
    </row>
    <row r="151" spans="1:12" ht="14.4" x14ac:dyDescent="0.3">
      <c r="A151" s="21"/>
      <c r="B151" s="14"/>
      <c r="C151" s="6"/>
      <c r="D151" s="15" t="s">
        <v>32</v>
      </c>
      <c r="E151" s="7"/>
      <c r="F151" s="16">
        <f>SUM(F142:F150)</f>
        <v>790</v>
      </c>
      <c r="G151" s="52">
        <f t="shared" ref="G151:J151" si="48">SUM(G142:G150)</f>
        <v>26.1435</v>
      </c>
      <c r="H151" s="52">
        <f t="shared" si="48"/>
        <v>23.772500000000001</v>
      </c>
      <c r="I151" s="52">
        <f t="shared" si="48"/>
        <v>117.176</v>
      </c>
      <c r="J151" s="52">
        <f t="shared" si="48"/>
        <v>817.89800000000002</v>
      </c>
      <c r="K151" s="22"/>
      <c r="L151" s="16">
        <f t="shared" ref="L151" si="49">SUM(L142:L150)</f>
        <v>106.85</v>
      </c>
    </row>
    <row r="152" spans="1:12" ht="14.4" x14ac:dyDescent="0.25">
      <c r="A152" s="26">
        <f>A134</f>
        <v>2</v>
      </c>
      <c r="B152" s="27">
        <f>B134</f>
        <v>3</v>
      </c>
      <c r="C152" s="97" t="s">
        <v>4</v>
      </c>
      <c r="D152" s="98"/>
      <c r="E152" s="28"/>
      <c r="F152" s="29">
        <f>F141+F151</f>
        <v>1290</v>
      </c>
      <c r="G152" s="53">
        <f t="shared" ref="G152" si="50">G141+G151</f>
        <v>42.190199999999997</v>
      </c>
      <c r="H152" s="53">
        <f t="shared" ref="H152" si="51">H141+H151</f>
        <v>43.232500000000002</v>
      </c>
      <c r="I152" s="53">
        <f t="shared" ref="I152" si="52">I141+I151</f>
        <v>190.17099999999999</v>
      </c>
      <c r="J152" s="53">
        <f t="shared" ref="J152:L152" si="53">J141+J151</f>
        <v>1369.424</v>
      </c>
      <c r="K152" s="29"/>
      <c r="L152" s="29">
        <f t="shared" si="53"/>
        <v>182.94</v>
      </c>
    </row>
    <row r="153" spans="1:12" ht="14.4" x14ac:dyDescent="0.3">
      <c r="A153" s="17">
        <v>2</v>
      </c>
      <c r="B153" s="18">
        <v>4</v>
      </c>
      <c r="C153" s="19" t="s">
        <v>19</v>
      </c>
      <c r="D153" s="44" t="s">
        <v>20</v>
      </c>
      <c r="E153" s="45" t="s">
        <v>93</v>
      </c>
      <c r="F153" s="46">
        <v>210</v>
      </c>
      <c r="G153" s="60">
        <v>9.5</v>
      </c>
      <c r="H153" s="60">
        <v>12.83</v>
      </c>
      <c r="I153" s="60">
        <v>44.25</v>
      </c>
      <c r="J153" s="60">
        <v>325</v>
      </c>
      <c r="K153" s="47">
        <v>182</v>
      </c>
      <c r="L153" s="55">
        <v>28</v>
      </c>
    </row>
    <row r="154" spans="1:12" ht="14.4" x14ac:dyDescent="0.3">
      <c r="A154" s="20"/>
      <c r="B154" s="12"/>
      <c r="C154" s="9"/>
      <c r="D154" s="54" t="s">
        <v>20</v>
      </c>
      <c r="E154" s="45" t="s">
        <v>62</v>
      </c>
      <c r="F154" s="46">
        <v>50</v>
      </c>
      <c r="G154" s="60">
        <v>6.5</v>
      </c>
      <c r="H154" s="60">
        <v>5.2</v>
      </c>
      <c r="I154" s="60">
        <v>0.4</v>
      </c>
      <c r="J154" s="60">
        <v>76</v>
      </c>
      <c r="K154" s="48">
        <v>209</v>
      </c>
      <c r="L154" s="55">
        <v>18</v>
      </c>
    </row>
    <row r="155" spans="1:12" ht="14.4" x14ac:dyDescent="0.3">
      <c r="A155" s="20"/>
      <c r="B155" s="12"/>
      <c r="C155" s="9"/>
      <c r="D155" s="91" t="s">
        <v>22</v>
      </c>
      <c r="E155" s="45" t="s">
        <v>38</v>
      </c>
      <c r="F155" s="46">
        <v>40</v>
      </c>
      <c r="G155" s="60">
        <v>3.8</v>
      </c>
      <c r="H155" s="60">
        <v>0.45</v>
      </c>
      <c r="I155" s="60">
        <v>24.75</v>
      </c>
      <c r="J155" s="60">
        <v>135</v>
      </c>
      <c r="K155" s="48">
        <v>18</v>
      </c>
      <c r="L155" s="55">
        <v>7</v>
      </c>
    </row>
    <row r="156" spans="1:12" ht="14.4" x14ac:dyDescent="0.3">
      <c r="A156" s="20"/>
      <c r="B156" s="12"/>
      <c r="C156" s="9"/>
      <c r="D156" s="91" t="s">
        <v>29</v>
      </c>
      <c r="E156" s="45" t="s">
        <v>63</v>
      </c>
      <c r="F156" s="46">
        <v>200</v>
      </c>
      <c r="G156" s="60">
        <v>4.5</v>
      </c>
      <c r="H156" s="60">
        <v>3</v>
      </c>
      <c r="I156" s="60">
        <v>21.8</v>
      </c>
      <c r="J156" s="60">
        <v>108</v>
      </c>
      <c r="K156" s="48"/>
      <c r="L156" s="55">
        <v>23.09</v>
      </c>
    </row>
    <row r="157" spans="1:12" ht="14.4" x14ac:dyDescent="0.3">
      <c r="A157" s="20"/>
      <c r="B157" s="12"/>
      <c r="C157" s="9"/>
      <c r="D157" s="49"/>
      <c r="E157" s="36"/>
      <c r="F157" s="37"/>
      <c r="G157" s="37"/>
      <c r="H157" s="37"/>
      <c r="I157" s="37"/>
      <c r="J157" s="37"/>
      <c r="K157" s="38"/>
      <c r="L157" s="37"/>
    </row>
    <row r="158" spans="1:12" ht="14.4" x14ac:dyDescent="0.3">
      <c r="A158" s="20"/>
      <c r="B158" s="12"/>
      <c r="C158" s="9"/>
      <c r="D158" s="5"/>
      <c r="E158" s="36"/>
      <c r="F158" s="37"/>
      <c r="G158" s="37"/>
      <c r="H158" s="37"/>
      <c r="I158" s="37"/>
      <c r="J158" s="37"/>
      <c r="K158" s="38"/>
      <c r="L158" s="37"/>
    </row>
    <row r="159" spans="1:12" ht="14.4" x14ac:dyDescent="0.3">
      <c r="A159" s="20"/>
      <c r="B159" s="12"/>
      <c r="C159" s="9"/>
      <c r="D159" s="5"/>
      <c r="E159" s="36"/>
      <c r="F159" s="37"/>
      <c r="G159" s="37"/>
      <c r="H159" s="37"/>
      <c r="I159" s="37"/>
      <c r="J159" s="37"/>
      <c r="K159" s="38"/>
      <c r="L159" s="37"/>
    </row>
    <row r="160" spans="1:12" ht="14.4" x14ac:dyDescent="0.3">
      <c r="A160" s="21"/>
      <c r="B160" s="14"/>
      <c r="C160" s="6"/>
      <c r="D160" s="15" t="s">
        <v>32</v>
      </c>
      <c r="E160" s="7"/>
      <c r="F160" s="16">
        <f>SUM(F153:F159)</f>
        <v>500</v>
      </c>
      <c r="G160" s="52">
        <f t="shared" ref="G160:J160" si="54">SUM(G153:G159)</f>
        <v>24.3</v>
      </c>
      <c r="H160" s="52">
        <f t="shared" si="54"/>
        <v>21.48</v>
      </c>
      <c r="I160" s="52">
        <f t="shared" si="54"/>
        <v>91.2</v>
      </c>
      <c r="J160" s="52">
        <f t="shared" si="54"/>
        <v>644</v>
      </c>
      <c r="K160" s="22"/>
      <c r="L160" s="16">
        <f t="shared" ref="L160" si="55">SUM(L153:L159)</f>
        <v>76.09</v>
      </c>
    </row>
    <row r="161" spans="1:12" ht="28.8" x14ac:dyDescent="0.3">
      <c r="A161" s="23">
        <f>A153</f>
        <v>2</v>
      </c>
      <c r="B161" s="10">
        <f>B153</f>
        <v>4</v>
      </c>
      <c r="C161" s="8" t="s">
        <v>24</v>
      </c>
      <c r="D161" s="49" t="s">
        <v>25</v>
      </c>
      <c r="E161" s="45" t="s">
        <v>64</v>
      </c>
      <c r="F161" s="46">
        <v>60</v>
      </c>
      <c r="G161" s="60">
        <v>0.504</v>
      </c>
      <c r="H161" s="60">
        <v>6.3E-2</v>
      </c>
      <c r="I161" s="60">
        <v>1.071</v>
      </c>
      <c r="J161" s="60">
        <v>8.19</v>
      </c>
      <c r="K161" s="48">
        <v>36</v>
      </c>
      <c r="L161" s="57">
        <v>8</v>
      </c>
    </row>
    <row r="162" spans="1:12" ht="14.4" x14ac:dyDescent="0.3">
      <c r="A162" s="20"/>
      <c r="B162" s="12"/>
      <c r="C162" s="9"/>
      <c r="D162" s="49" t="s">
        <v>26</v>
      </c>
      <c r="E162" s="45" t="s">
        <v>81</v>
      </c>
      <c r="F162" s="46">
        <v>200</v>
      </c>
      <c r="G162" s="60">
        <v>4.9821999999999997</v>
      </c>
      <c r="H162" s="60">
        <v>6.5446</v>
      </c>
      <c r="I162" s="60">
        <v>18.578499999999998</v>
      </c>
      <c r="J162" s="60">
        <v>159.30799999999999</v>
      </c>
      <c r="K162" s="48">
        <v>82</v>
      </c>
      <c r="L162" s="57">
        <v>29.85</v>
      </c>
    </row>
    <row r="163" spans="1:12" ht="14.4" x14ac:dyDescent="0.3">
      <c r="A163" s="20"/>
      <c r="B163" s="12"/>
      <c r="C163" s="9"/>
      <c r="D163" s="49" t="s">
        <v>27</v>
      </c>
      <c r="E163" s="45" t="s">
        <v>82</v>
      </c>
      <c r="F163" s="46">
        <v>200</v>
      </c>
      <c r="G163" s="60">
        <v>12.56</v>
      </c>
      <c r="H163" s="60">
        <v>16</v>
      </c>
      <c r="I163" s="60">
        <v>23</v>
      </c>
      <c r="J163" s="60">
        <v>282</v>
      </c>
      <c r="K163" s="48">
        <v>289</v>
      </c>
      <c r="L163" s="57">
        <v>45</v>
      </c>
    </row>
    <row r="164" spans="1:12" ht="14.4" x14ac:dyDescent="0.3">
      <c r="A164" s="20"/>
      <c r="B164" s="12"/>
      <c r="C164" s="9"/>
      <c r="D164" s="49" t="s">
        <v>29</v>
      </c>
      <c r="E164" s="45" t="s">
        <v>66</v>
      </c>
      <c r="F164" s="46">
        <v>200</v>
      </c>
      <c r="G164" s="60">
        <v>0.108</v>
      </c>
      <c r="H164" s="60">
        <v>0.108</v>
      </c>
      <c r="I164" s="60">
        <v>11.628</v>
      </c>
      <c r="J164" s="60">
        <v>47.898000000000003</v>
      </c>
      <c r="K164" s="48">
        <v>342</v>
      </c>
      <c r="L164" s="57">
        <v>12</v>
      </c>
    </row>
    <row r="165" spans="1:12" ht="14.4" x14ac:dyDescent="0.3">
      <c r="A165" s="20"/>
      <c r="B165" s="12"/>
      <c r="C165" s="9"/>
      <c r="D165" s="91" t="s">
        <v>31</v>
      </c>
      <c r="E165" s="45" t="s">
        <v>40</v>
      </c>
      <c r="F165" s="46">
        <v>40</v>
      </c>
      <c r="G165" s="60">
        <v>3.7349999999999999</v>
      </c>
      <c r="H165" s="60">
        <v>0.67500000000000004</v>
      </c>
      <c r="I165" s="60">
        <v>21.645</v>
      </c>
      <c r="J165" s="60">
        <v>116.55</v>
      </c>
      <c r="K165" s="48">
        <v>19</v>
      </c>
      <c r="L165" s="57">
        <v>5</v>
      </c>
    </row>
    <row r="166" spans="1:12" ht="14.4" x14ac:dyDescent="0.3">
      <c r="A166" s="20"/>
      <c r="B166" s="12"/>
      <c r="C166" s="9"/>
      <c r="D166" s="91" t="s">
        <v>30</v>
      </c>
      <c r="E166" s="45" t="s">
        <v>38</v>
      </c>
      <c r="F166" s="46">
        <v>40</v>
      </c>
      <c r="G166" s="60">
        <v>3.7999999999999994</v>
      </c>
      <c r="H166" s="60">
        <v>0.45</v>
      </c>
      <c r="I166" s="60">
        <v>24.75</v>
      </c>
      <c r="J166" s="60">
        <v>135</v>
      </c>
      <c r="K166" s="48">
        <v>18</v>
      </c>
      <c r="L166" s="57">
        <v>7</v>
      </c>
    </row>
    <row r="167" spans="1:12" ht="14.4" x14ac:dyDescent="0.3">
      <c r="A167" s="20"/>
      <c r="B167" s="12"/>
      <c r="C167" s="9"/>
      <c r="D167" s="5"/>
      <c r="E167" s="36"/>
      <c r="F167" s="37"/>
      <c r="G167" s="37"/>
      <c r="H167" s="37"/>
      <c r="I167" s="37"/>
      <c r="J167" s="37"/>
      <c r="K167" s="38"/>
      <c r="L167" s="37"/>
    </row>
    <row r="168" spans="1:12" ht="14.4" x14ac:dyDescent="0.3">
      <c r="A168" s="20"/>
      <c r="B168" s="12"/>
      <c r="C168" s="9"/>
      <c r="D168" s="5"/>
      <c r="E168" s="36"/>
      <c r="F168" s="37"/>
      <c r="G168" s="37"/>
      <c r="H168" s="37"/>
      <c r="I168" s="37"/>
      <c r="J168" s="37"/>
      <c r="K168" s="38"/>
      <c r="L168" s="37"/>
    </row>
    <row r="169" spans="1:12" ht="14.4" x14ac:dyDescent="0.3">
      <c r="A169" s="21"/>
      <c r="B169" s="14"/>
      <c r="C169" s="6"/>
      <c r="D169" s="15" t="s">
        <v>32</v>
      </c>
      <c r="E169" s="7"/>
      <c r="F169" s="16">
        <f>SUM(F161:F168)</f>
        <v>740</v>
      </c>
      <c r="G169" s="52">
        <f t="shared" ref="G169:J169" si="56">SUM(G161:G168)</f>
        <v>25.6892</v>
      </c>
      <c r="H169" s="52">
        <f t="shared" si="56"/>
        <v>23.840599999999998</v>
      </c>
      <c r="I169" s="52">
        <f t="shared" si="56"/>
        <v>100.6725</v>
      </c>
      <c r="J169" s="52">
        <f t="shared" si="56"/>
        <v>748.94600000000003</v>
      </c>
      <c r="K169" s="22"/>
      <c r="L169" s="16">
        <f t="shared" ref="L169" si="57">SUM(L161:L168)</f>
        <v>106.85</v>
      </c>
    </row>
    <row r="170" spans="1:12" ht="14.4" x14ac:dyDescent="0.25">
      <c r="A170" s="26">
        <f>A153</f>
        <v>2</v>
      </c>
      <c r="B170" s="27">
        <f>B153</f>
        <v>4</v>
      </c>
      <c r="C170" s="97" t="s">
        <v>4</v>
      </c>
      <c r="D170" s="98"/>
      <c r="E170" s="28"/>
      <c r="F170" s="29">
        <f>F160+F169</f>
        <v>1240</v>
      </c>
      <c r="G170" s="53">
        <f>G160+G169</f>
        <v>49.989199999999997</v>
      </c>
      <c r="H170" s="53">
        <f>H160+H169</f>
        <v>45.320599999999999</v>
      </c>
      <c r="I170" s="53">
        <f>I160+I169</f>
        <v>191.8725</v>
      </c>
      <c r="J170" s="53">
        <f>J160+J169</f>
        <v>1392.9459999999999</v>
      </c>
      <c r="K170" s="29"/>
      <c r="L170" s="29">
        <f>L160+L169</f>
        <v>182.94</v>
      </c>
    </row>
    <row r="171" spans="1:12" ht="14.4" x14ac:dyDescent="0.3">
      <c r="A171" s="17">
        <v>2</v>
      </c>
      <c r="B171" s="18">
        <v>5</v>
      </c>
      <c r="C171" s="19" t="s">
        <v>19</v>
      </c>
      <c r="D171" s="44" t="s">
        <v>20</v>
      </c>
      <c r="E171" s="45" t="s">
        <v>67</v>
      </c>
      <c r="F171" s="46">
        <v>210</v>
      </c>
      <c r="G171" s="60">
        <v>7.95</v>
      </c>
      <c r="H171" s="60">
        <v>9.1999999999999993</v>
      </c>
      <c r="I171" s="60">
        <v>23.481000000000002</v>
      </c>
      <c r="J171" s="60">
        <v>260</v>
      </c>
      <c r="K171" s="47">
        <v>175</v>
      </c>
      <c r="L171" s="55">
        <v>37.700000000000003</v>
      </c>
    </row>
    <row r="172" spans="1:12" ht="14.4" x14ac:dyDescent="0.3">
      <c r="A172" s="20"/>
      <c r="B172" s="12"/>
      <c r="C172" s="9"/>
      <c r="D172" s="90" t="s">
        <v>29</v>
      </c>
      <c r="E172" s="45" t="s">
        <v>56</v>
      </c>
      <c r="F172" s="46">
        <v>200</v>
      </c>
      <c r="G172" s="60">
        <v>0.5</v>
      </c>
      <c r="H172" s="60" t="s">
        <v>57</v>
      </c>
      <c r="I172" s="60">
        <v>20.100000000000001</v>
      </c>
      <c r="J172" s="60">
        <v>92</v>
      </c>
      <c r="K172" s="48"/>
      <c r="L172" s="55">
        <v>15</v>
      </c>
    </row>
    <row r="173" spans="1:12" ht="14.4" x14ac:dyDescent="0.3">
      <c r="A173" s="20"/>
      <c r="B173" s="12"/>
      <c r="C173" s="9"/>
      <c r="D173" s="49" t="s">
        <v>25</v>
      </c>
      <c r="E173" s="45" t="s">
        <v>83</v>
      </c>
      <c r="F173" s="46">
        <v>50</v>
      </c>
      <c r="G173" s="57">
        <v>4.42</v>
      </c>
      <c r="H173" s="57">
        <v>6.5</v>
      </c>
      <c r="I173" s="57">
        <v>29.15</v>
      </c>
      <c r="J173" s="57">
        <v>161</v>
      </c>
      <c r="K173" s="48">
        <v>2</v>
      </c>
      <c r="L173" s="55">
        <v>16.39</v>
      </c>
    </row>
    <row r="174" spans="1:12" ht="14.4" x14ac:dyDescent="0.3">
      <c r="A174" s="20"/>
      <c r="B174" s="12"/>
      <c r="C174" s="9"/>
      <c r="D174" s="49" t="s">
        <v>22</v>
      </c>
      <c r="E174" s="45" t="s">
        <v>38</v>
      </c>
      <c r="F174" s="46">
        <v>40</v>
      </c>
      <c r="G174" s="60">
        <v>2.2799999999999998</v>
      </c>
      <c r="H174" s="60">
        <v>0.27</v>
      </c>
      <c r="I174" s="60">
        <v>14.85</v>
      </c>
      <c r="J174" s="60">
        <v>81</v>
      </c>
      <c r="K174" s="48">
        <v>18</v>
      </c>
      <c r="L174" s="55">
        <v>7</v>
      </c>
    </row>
    <row r="175" spans="1:12" ht="14.4" x14ac:dyDescent="0.3">
      <c r="A175" s="20"/>
      <c r="B175" s="12"/>
      <c r="C175" s="9"/>
      <c r="D175" s="49"/>
      <c r="E175" s="50"/>
      <c r="F175" s="51"/>
      <c r="G175" s="51"/>
      <c r="H175" s="51"/>
      <c r="I175" s="51"/>
      <c r="J175" s="51"/>
      <c r="K175" s="48"/>
      <c r="L175" s="51"/>
    </row>
    <row r="176" spans="1:12" ht="14.4" x14ac:dyDescent="0.3">
      <c r="A176" s="20"/>
      <c r="B176" s="12"/>
      <c r="C176" s="9"/>
      <c r="D176" s="5"/>
      <c r="E176" s="36"/>
      <c r="F176" s="37"/>
      <c r="G176" s="37"/>
      <c r="H176" s="37"/>
      <c r="I176" s="37"/>
      <c r="J176" s="37"/>
      <c r="K176" s="38"/>
      <c r="L176" s="37"/>
    </row>
    <row r="177" spans="1:12" ht="14.4" x14ac:dyDescent="0.3">
      <c r="A177" s="20"/>
      <c r="B177" s="12"/>
      <c r="C177" s="9"/>
      <c r="D177" s="5"/>
      <c r="E177" s="36"/>
      <c r="F177" s="37"/>
      <c r="G177" s="37"/>
      <c r="H177" s="37"/>
      <c r="I177" s="37"/>
      <c r="J177" s="37"/>
      <c r="K177" s="38"/>
      <c r="L177" s="37"/>
    </row>
    <row r="178" spans="1:12" ht="15.75" customHeight="1" x14ac:dyDescent="0.3">
      <c r="A178" s="21"/>
      <c r="B178" s="14"/>
      <c r="C178" s="6"/>
      <c r="D178" s="15" t="s">
        <v>32</v>
      </c>
      <c r="E178" s="7"/>
      <c r="F178" s="16">
        <f>SUM(F171:F177)</f>
        <v>500</v>
      </c>
      <c r="G178" s="52">
        <f t="shared" ref="G178:J178" si="58">SUM(G171:G177)</f>
        <v>15.149999999999999</v>
      </c>
      <c r="H178" s="52">
        <f t="shared" si="58"/>
        <v>15.969999999999999</v>
      </c>
      <c r="I178" s="52">
        <f t="shared" si="58"/>
        <v>87.580999999999989</v>
      </c>
      <c r="J178" s="52">
        <f t="shared" si="58"/>
        <v>594</v>
      </c>
      <c r="K178" s="22"/>
      <c r="L178" s="16">
        <f t="shared" ref="L178" si="59">SUM(L171:L177)</f>
        <v>76.09</v>
      </c>
    </row>
    <row r="179" spans="1:12" ht="14.4" x14ac:dyDescent="0.3">
      <c r="A179" s="23">
        <f>A171</f>
        <v>2</v>
      </c>
      <c r="B179" s="10">
        <f>B171</f>
        <v>5</v>
      </c>
      <c r="C179" s="8" t="s">
        <v>24</v>
      </c>
      <c r="D179" s="67" t="s">
        <v>25</v>
      </c>
      <c r="E179" s="63" t="s">
        <v>84</v>
      </c>
      <c r="F179" s="64">
        <v>60</v>
      </c>
      <c r="G179" s="65">
        <v>0.96</v>
      </c>
      <c r="H179" s="65">
        <v>3.78</v>
      </c>
      <c r="I179" s="65">
        <v>4.4400000000000004</v>
      </c>
      <c r="J179" s="65">
        <v>54.48</v>
      </c>
      <c r="K179" s="66">
        <v>73</v>
      </c>
      <c r="L179" s="68">
        <v>10</v>
      </c>
    </row>
    <row r="180" spans="1:12" ht="14.4" x14ac:dyDescent="0.3">
      <c r="A180" s="20"/>
      <c r="B180" s="12"/>
      <c r="C180" s="9"/>
      <c r="D180" s="49" t="s">
        <v>26</v>
      </c>
      <c r="E180" s="45" t="s">
        <v>85</v>
      </c>
      <c r="F180" s="46">
        <v>200</v>
      </c>
      <c r="G180" s="60">
        <v>2.1</v>
      </c>
      <c r="H180" s="60">
        <v>3.56</v>
      </c>
      <c r="I180" s="60">
        <v>14.5</v>
      </c>
      <c r="J180" s="60">
        <v>175</v>
      </c>
      <c r="K180" s="48">
        <v>102</v>
      </c>
      <c r="L180" s="57">
        <v>29</v>
      </c>
    </row>
    <row r="181" spans="1:12" ht="14.4" x14ac:dyDescent="0.3">
      <c r="A181" s="20"/>
      <c r="B181" s="12"/>
      <c r="C181" s="9"/>
      <c r="D181" s="49" t="s">
        <v>27</v>
      </c>
      <c r="E181" s="45" t="s">
        <v>94</v>
      </c>
      <c r="F181" s="46">
        <v>100</v>
      </c>
      <c r="G181" s="60">
        <v>6.54</v>
      </c>
      <c r="H181" s="60">
        <v>5.38</v>
      </c>
      <c r="I181" s="60">
        <v>9.0299999999999994</v>
      </c>
      <c r="J181" s="60">
        <v>111</v>
      </c>
      <c r="K181" s="48">
        <v>234</v>
      </c>
      <c r="L181" s="57">
        <v>28.85</v>
      </c>
    </row>
    <row r="182" spans="1:12" ht="14.4" x14ac:dyDescent="0.3">
      <c r="A182" s="20"/>
      <c r="B182" s="12"/>
      <c r="C182" s="9"/>
      <c r="D182" s="49" t="s">
        <v>28</v>
      </c>
      <c r="E182" s="45" t="s">
        <v>39</v>
      </c>
      <c r="F182" s="46">
        <v>150</v>
      </c>
      <c r="G182" s="60">
        <v>3.23</v>
      </c>
      <c r="H182" s="60">
        <v>9.6</v>
      </c>
      <c r="I182" s="60">
        <v>18.899999999999999</v>
      </c>
      <c r="J182" s="60">
        <v>181.5</v>
      </c>
      <c r="K182" s="48">
        <v>128</v>
      </c>
      <c r="L182" s="57">
        <v>21</v>
      </c>
    </row>
    <row r="183" spans="1:12" ht="14.4" x14ac:dyDescent="0.3">
      <c r="A183" s="20"/>
      <c r="B183" s="12"/>
      <c r="C183" s="9"/>
      <c r="D183" s="49" t="s">
        <v>29</v>
      </c>
      <c r="E183" s="45" t="s">
        <v>53</v>
      </c>
      <c r="F183" s="46">
        <v>200</v>
      </c>
      <c r="G183" s="60">
        <v>0</v>
      </c>
      <c r="H183" s="60">
        <v>0</v>
      </c>
      <c r="I183" s="60">
        <v>11.231999999999999</v>
      </c>
      <c r="J183" s="60">
        <v>41.91</v>
      </c>
      <c r="K183" s="48">
        <v>349</v>
      </c>
      <c r="L183" s="57">
        <v>6</v>
      </c>
    </row>
    <row r="184" spans="1:12" ht="14.4" x14ac:dyDescent="0.3">
      <c r="A184" s="20"/>
      <c r="B184" s="12"/>
      <c r="C184" s="9"/>
      <c r="D184" s="91" t="s">
        <v>31</v>
      </c>
      <c r="E184" s="45" t="s">
        <v>40</v>
      </c>
      <c r="F184" s="46">
        <v>40</v>
      </c>
      <c r="G184" s="60">
        <v>3.7349999999999999</v>
      </c>
      <c r="H184" s="60">
        <v>0.67500000000000004</v>
      </c>
      <c r="I184" s="60">
        <v>21.645</v>
      </c>
      <c r="J184" s="60">
        <v>116.55</v>
      </c>
      <c r="K184" s="48">
        <v>19</v>
      </c>
      <c r="L184" s="57">
        <v>5</v>
      </c>
    </row>
    <row r="185" spans="1:12" ht="14.4" x14ac:dyDescent="0.3">
      <c r="A185" s="20"/>
      <c r="B185" s="12"/>
      <c r="C185" s="9"/>
      <c r="D185" s="91" t="s">
        <v>30</v>
      </c>
      <c r="E185" s="45" t="s">
        <v>38</v>
      </c>
      <c r="F185" s="46">
        <v>40</v>
      </c>
      <c r="G185" s="60">
        <v>3.7999999999999994</v>
      </c>
      <c r="H185" s="60">
        <v>0.45</v>
      </c>
      <c r="I185" s="60">
        <v>24.75</v>
      </c>
      <c r="J185" s="60">
        <v>135</v>
      </c>
      <c r="K185" s="48">
        <v>18</v>
      </c>
      <c r="L185" s="57">
        <v>7</v>
      </c>
    </row>
    <row r="186" spans="1:12" ht="14.4" x14ac:dyDescent="0.3">
      <c r="A186" s="20"/>
      <c r="B186" s="12"/>
      <c r="C186" s="9"/>
      <c r="D186" s="5"/>
      <c r="E186" s="36"/>
      <c r="F186" s="37"/>
      <c r="G186" s="37"/>
      <c r="H186" s="37"/>
      <c r="I186" s="37"/>
      <c r="J186" s="37"/>
      <c r="K186" s="38"/>
      <c r="L186" s="56"/>
    </row>
    <row r="187" spans="1:12" ht="14.4" x14ac:dyDescent="0.3">
      <c r="A187" s="20"/>
      <c r="B187" s="12"/>
      <c r="C187" s="9"/>
      <c r="D187" s="5"/>
      <c r="E187" s="36"/>
      <c r="F187" s="37"/>
      <c r="G187" s="37"/>
      <c r="H187" s="37"/>
      <c r="I187" s="37"/>
      <c r="J187" s="37"/>
      <c r="K187" s="38"/>
      <c r="L187" s="56"/>
    </row>
    <row r="188" spans="1:12" ht="14.4" x14ac:dyDescent="0.3">
      <c r="A188" s="21"/>
      <c r="B188" s="14"/>
      <c r="C188" s="6"/>
      <c r="D188" s="15" t="s">
        <v>32</v>
      </c>
      <c r="E188" s="7"/>
      <c r="F188" s="16">
        <f>SUM(F179:F187)</f>
        <v>790</v>
      </c>
      <c r="G188" s="52">
        <f t="shared" ref="G188:J188" si="60">SUM(G179:G187)</f>
        <v>20.365000000000002</v>
      </c>
      <c r="H188" s="52">
        <f t="shared" si="60"/>
        <v>23.445</v>
      </c>
      <c r="I188" s="52">
        <f t="shared" si="60"/>
        <v>104.497</v>
      </c>
      <c r="J188" s="52">
        <f t="shared" si="60"/>
        <v>815.43999999999994</v>
      </c>
      <c r="K188" s="22"/>
      <c r="L188" s="52">
        <f t="shared" ref="L188" si="61">SUM(L179:L187)</f>
        <v>106.85</v>
      </c>
    </row>
    <row r="189" spans="1:12" ht="14.4" x14ac:dyDescent="0.25">
      <c r="A189" s="26">
        <f>A171</f>
        <v>2</v>
      </c>
      <c r="B189" s="27">
        <f>B171</f>
        <v>5</v>
      </c>
      <c r="C189" s="97" t="s">
        <v>4</v>
      </c>
      <c r="D189" s="98"/>
      <c r="E189" s="28"/>
      <c r="F189" s="29">
        <f>F178+F188</f>
        <v>1290</v>
      </c>
      <c r="G189" s="53">
        <f t="shared" ref="G189" si="62">G178+G188</f>
        <v>35.515000000000001</v>
      </c>
      <c r="H189" s="53">
        <f t="shared" ref="H189" si="63">H178+H188</f>
        <v>39.414999999999999</v>
      </c>
      <c r="I189" s="53">
        <f t="shared" ref="I189" si="64">I178+I188</f>
        <v>192.07799999999997</v>
      </c>
      <c r="J189" s="53">
        <f t="shared" ref="J189:L189" si="65">J178+J188</f>
        <v>1409.44</v>
      </c>
      <c r="K189" s="29"/>
      <c r="L189" s="53">
        <f t="shared" si="65"/>
        <v>182.94</v>
      </c>
    </row>
    <row r="190" spans="1:12" x14ac:dyDescent="0.25">
      <c r="A190" s="24"/>
      <c r="B190" s="25"/>
      <c r="C190" s="100" t="s">
        <v>5</v>
      </c>
      <c r="D190" s="100"/>
      <c r="E190" s="100"/>
      <c r="F190" s="31">
        <f>(F24+F42+F60+F78+F96+F115+F133+F152+F170+F189)/(IF(F24=0,0,1)+IF(F42=0,0,1)+IF(F60=0,0,1)+IF(F78=0,0,1)+IF(F96=0,0,1)+IF(F115=0,0,1)+IF(F133=0,0,1)+IF(F152=0,0,1)+IF(F170=0,0,1)+IF(F189=0,0,1))</f>
        <v>1317.5</v>
      </c>
      <c r="G190" s="62">
        <f>(G24+G42+G60+G78+G96+G115+G133+G152+G170+G189)/(IF(G24=0,0,1)+IF(G42=0,0,1)+IF(G60=0,0,1)+IF(G78=0,0,1)+IF(G96=0,0,1)+IF(G115=0,0,1)+IF(G133=0,0,1)+IF(G152=0,0,1)+IF(G170=0,0,1)+IF(G189=0,0,1))</f>
        <v>43.973349365079365</v>
      </c>
      <c r="H190" s="62">
        <f>(H24+H42+H60+H78+H96+H115+H133+H152+H170+H189)/(IF(H24=0,0,1)+IF(H42=0,0,1)+IF(H60=0,0,1)+IF(H78=0,0,1)+IF(H96=0,0,1)+IF(H115=0,0,1)+IF(H133=0,0,1)+IF(H152=0,0,1)+IF(H170=0,0,1)+IF(H189=0,0,1))</f>
        <v>42.680192222222232</v>
      </c>
      <c r="I190" s="62">
        <f>(I24+I42+I60+I78+I96+I115+I133+I152+I170+I189)/(IF(I24=0,0,1)+IF(I42=0,0,1)+IF(I60=0,0,1)+IF(I78=0,0,1)+IF(I96=0,0,1)+IF(I115=0,0,1)+IF(I133=0,0,1)+IF(I152=0,0,1)+IF(I170=0,0,1)+IF(I189=0,0,1))</f>
        <v>189.50315000000001</v>
      </c>
      <c r="J190" s="62">
        <f>(J24+J42+J60+J78+J96+J115+J133+J152+J170+J189)/(IF(J24=0,0,1)+IF(J42=0,0,1)+IF(J60=0,0,1)+IF(J78=0,0,1)+IF(J96=0,0,1)+IF(J115=0,0,1)+IF(J133=0,0,1)+IF(J152=0,0,1)+IF(J170=0,0,1)+IF(J189=0,0,1))</f>
        <v>1373.1330857142859</v>
      </c>
      <c r="K190" s="31"/>
      <c r="L190" s="62">
        <f>(L24+L42+L60+L78+L96+L115+L133+L152+L170+L189)/(IF(L24=0,0,1)+IF(L42=0,0,1)+IF(L60=0,0,1)+IF(L78=0,0,1)+IF(L96=0,0,1)+IF(L115=0,0,1)+IF(L133=0,0,1)+IF(L152=0,0,1)+IF(L170=0,0,1)+IF(L189=0,0,1))</f>
        <v>182.94100000000003</v>
      </c>
    </row>
  </sheetData>
  <mergeCells count="14">
    <mergeCell ref="C78:D78"/>
    <mergeCell ref="C96:D96"/>
    <mergeCell ref="C190:E190"/>
    <mergeCell ref="C189:D189"/>
    <mergeCell ref="C115:D115"/>
    <mergeCell ref="C133:D133"/>
    <mergeCell ref="C152:D152"/>
    <mergeCell ref="C170:D170"/>
    <mergeCell ref="C1:E1"/>
    <mergeCell ref="H1:K1"/>
    <mergeCell ref="H2:K2"/>
    <mergeCell ref="C42:D42"/>
    <mergeCell ref="C60:D6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2025-01-14T18:07:32Z</dcterms:modified>
</cp:coreProperties>
</file>